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<sst xmlns="http://schemas.openxmlformats.org/spreadsheetml/2006/main" count="232" uniqueCount="120">
  <si>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</si>
  <si>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</si>
  <si>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</si>
  <si>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</si>
  <si>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</si>
  <si>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</si>
  <si>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</si>
  <si>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</si>
  <si>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</si>
  <si>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</si>
  <si>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</si>
  <si>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</si>
  <si>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</si>
  <si>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</si>
  <si>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</si>
  <si>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</si>
  <si>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</si>
  <si>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</si>
  <si>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</si>
  <si>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</si>
  <si>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</si>
  <si>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</si>
  <si>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</si>
  <si>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</si>
  <si>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</si>
  <si>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</si>
  <si>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</si>
  <si>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</si>
  <si>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</si>
  <si>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</si>
  <si>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</si>
  <si>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</si>
  <si>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</si>
  <si>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</si>
  <si>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</si>
  <si>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</si>
  <si>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</si>
  <si>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</si>
  <si>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</si>
  <si>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</si>
  <si>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</si>
  <si>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</si>
  <si>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</si>
  <si>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</si>
  <si>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</si>
  <si>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</si>
  <si>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</si>
  <si>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</si>
  <si>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</si>
  <si>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</si>
  <si>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</si>
  <si>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</si>
  <si>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</si>
  <si>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</si>
  <si>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</si>
  <si>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</si>
  <si>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</si>
  <si>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</si>
  <si>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</si>
  <si>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</si>
  <si>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</si>
  <si>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</si>
  <si>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</si>
  <si>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</si>
  <si>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</si>
  <si>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</si>
  <si>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</si>
  <si>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</si>
  <si>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</si>
  <si>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</si>
  <si>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</si>
  <si>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</si>
  <si>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</si>
  <si>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</si>
  <si>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</si>
  <si>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</si>
  <si>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</si>
  <si>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</si>
  <si>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</si>
  <si>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</si>
  <si>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</si>
  <si>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</si>
  <si>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</si>
  <si>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</si>
  <si>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</si>
  <si>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</si>
  <si>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</si>
  <si>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</si>
  <si>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</si>
  <si>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</si>
  <si>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</si>
  <si>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</si>
  <si>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</si>
  <si>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</si>
  <si>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</si>
  <si>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</si>
  <si>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</si>
  <si>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</si>
  <si>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</si>
  <si>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</si>
  <si>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</si>
  <si>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</si>
  <si>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</si>
  <si>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</si>
  <si>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</si>
  <si>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甲良町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</si>
  <si>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</si>
  <si>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</si>
  <si>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</si>
  <si>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</si>
  <si>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</si>
  <si>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</si>
  <si>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</si>
  <si>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</si>
  <si>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</si>
  <si>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</si>
  <si>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水道施設の老朽化については、アセットマネジメントの手法を取り入れ、優先度・重要度を考慮し、更新需要を見極めていきます。</t>
    <phoneticPr fontId="7"/>
  </si>
  <si>
    <t>①有形固定資産減価償却率
 有形固定資産のうち償却対象資産の減価償却がどの程度進んでいるかを表す指標です。
 甲良町水道事業では、平成22年～平成25年にかけては1％～2％ずつ上昇していましたが、平成26年度から会計基準の見直しに伴うみなし償却の廃止により、大幅に上昇しています。
②管路経年化率・③管路更新率
 管路経年化率は法定耐用年数を超えた管路延長の割合を表す指標です。管路更新率は、当該年度に更新した管路延長の割合を表す指標です。
 甲良町水道事業では、管路経年化率は現状0％であり、問題は無いですが、将来の管路更新について、財政収支を考慮しつつ、費用の平準化を図りながら実施していきます。</t>
    <phoneticPr fontId="7"/>
  </si>
  <si>
    <r>
      <t>①経常収支比率
 経常収益の経常費用に対する割合を示しています。平成</t>
    </r>
    <r>
      <rPr>
        <sz val="11"/>
        <color rgb="FFFF0000"/>
        <rFont val="ＭＳ ゴシック"/>
        <family val="3"/>
        <charset val="128"/>
      </rPr>
      <t>23</t>
    </r>
    <r>
      <rPr>
        <sz val="11"/>
        <color theme="1"/>
        <rFont val="ＭＳ ゴシック"/>
        <family val="3"/>
        <charset val="128"/>
      </rPr>
      <t>年～平成</t>
    </r>
    <r>
      <rPr>
        <sz val="11"/>
        <color rgb="FFFF0000"/>
        <rFont val="ＭＳ ゴシック"/>
        <family val="3"/>
        <charset val="128"/>
      </rPr>
      <t>28</t>
    </r>
    <r>
      <rPr>
        <sz val="11"/>
        <color theme="1"/>
        <rFont val="ＭＳ ゴシック"/>
        <family val="3"/>
        <charset val="128"/>
      </rPr>
      <t>年にかけて、</t>
    </r>
    <r>
      <rPr>
        <sz val="11"/>
        <color rgb="FFFF0000"/>
        <rFont val="ＭＳ ゴシック"/>
        <family val="3"/>
        <charset val="128"/>
      </rPr>
      <t>100</t>
    </r>
    <r>
      <rPr>
        <sz val="11"/>
        <color theme="1"/>
        <rFont val="ＭＳ ゴシック"/>
        <family val="3"/>
        <charset val="128"/>
      </rPr>
      <t>％を上回っており、収支は比較的良好であるといえます。
②累積欠損金比率
 営業収益に対する累積欠損金の状況を表す指標です。平成</t>
    </r>
    <r>
      <rPr>
        <sz val="11"/>
        <color rgb="FFFF0000"/>
        <rFont val="ＭＳ ゴシック"/>
        <family val="3"/>
        <charset val="128"/>
      </rPr>
      <t>23</t>
    </r>
    <r>
      <rPr>
        <sz val="11"/>
        <color theme="1"/>
        <rFont val="ＭＳ ゴシック"/>
        <family val="3"/>
        <charset val="128"/>
      </rPr>
      <t>年～平成</t>
    </r>
    <r>
      <rPr>
        <sz val="11"/>
        <color rgb="FFFF0000"/>
        <rFont val="ＭＳ ゴシック"/>
        <family val="3"/>
        <charset val="128"/>
      </rPr>
      <t>28</t>
    </r>
    <r>
      <rPr>
        <sz val="11"/>
        <color theme="1"/>
        <rFont val="ＭＳ ゴシック"/>
        <family val="3"/>
        <charset val="128"/>
      </rPr>
      <t>年にかけて、</t>
    </r>
    <r>
      <rPr>
        <sz val="11"/>
        <color rgb="FFFF0000"/>
        <rFont val="ＭＳ ゴシック"/>
        <family val="3"/>
        <charset val="128"/>
      </rPr>
      <t>0</t>
    </r>
    <r>
      <rPr>
        <sz val="11"/>
        <color theme="1"/>
        <rFont val="ＭＳ ゴシック"/>
        <family val="3"/>
        <charset val="128"/>
      </rPr>
      <t>％であることから、全体的に健全な経営状況であるといえます。
③流動比率
 短期的な債務に対する支払能力を表す指標です。平成</t>
    </r>
    <r>
      <rPr>
        <sz val="11"/>
        <color rgb="FFFF0000"/>
        <rFont val="ＭＳ ゴシック"/>
        <family val="3"/>
        <charset val="128"/>
      </rPr>
      <t>23</t>
    </r>
    <r>
      <rPr>
        <sz val="11"/>
        <color theme="1"/>
        <rFont val="ＭＳ ゴシック"/>
        <family val="3"/>
        <charset val="128"/>
      </rPr>
      <t>年～平成</t>
    </r>
    <r>
      <rPr>
        <sz val="11"/>
        <color rgb="FFFF0000"/>
        <rFont val="ＭＳ ゴシック"/>
        <family val="3"/>
        <charset val="128"/>
      </rPr>
      <t>28</t>
    </r>
    <r>
      <rPr>
        <sz val="11"/>
        <color theme="1"/>
        <rFont val="ＭＳ ゴシック"/>
        <family val="3"/>
        <charset val="128"/>
      </rPr>
      <t>年にかけて、流動比率は低下傾向にあります。
④企業債残高対給水収益比率
 給水収益に対する企業債残高の割合であり、企業債残高の規模を表す指標です。企業債は毎年返済していっていることから、年々改善傾向にあります。
⑤料金回収率
 給水に係る費用が、どの程度給水収益で賄えているかを表した指標です。</t>
    </r>
    <r>
      <rPr>
        <sz val="11"/>
        <color rgb="FFFF0000"/>
        <rFont val="ＭＳ ゴシック"/>
        <family val="3"/>
        <charset val="128"/>
      </rPr>
      <t>100％を</t>
    </r>
    <r>
      <rPr>
        <sz val="11"/>
        <color theme="1"/>
        <rFont val="ＭＳ ゴシック"/>
        <family val="3"/>
        <charset val="128"/>
      </rPr>
      <t>上回っていることから、概ね良好といえます。
⑥給水原価
 有収水量1ｍ3あたりについて、どれだけの費用がかかっているかを表す指標です。平均値を下回っていて、類似団体より経営効率が良いといえます。
⑦施設利用率
 施設の利用状況や適正規模を判断する指標です。平成</t>
    </r>
    <r>
      <rPr>
        <sz val="11"/>
        <color rgb="FFFF0000"/>
        <rFont val="ＭＳ ゴシック"/>
        <family val="3"/>
        <charset val="128"/>
      </rPr>
      <t>23</t>
    </r>
    <r>
      <rPr>
        <sz val="11"/>
        <color theme="1"/>
        <rFont val="ＭＳ ゴシック"/>
        <family val="3"/>
        <charset val="128"/>
      </rPr>
      <t>年～平成</t>
    </r>
    <r>
      <rPr>
        <sz val="11"/>
        <color rgb="FFFF0000"/>
        <rFont val="ＭＳ ゴシック"/>
        <family val="3"/>
        <charset val="128"/>
      </rPr>
      <t>28</t>
    </r>
    <r>
      <rPr>
        <sz val="11"/>
        <color theme="1"/>
        <rFont val="ＭＳ ゴシック"/>
        <family val="3"/>
        <charset val="128"/>
      </rPr>
      <t>年にかけてほぼ一定水準を維持しており、類似団体と比較すると施設が遊休状態となっています。
⑧有収率
 施設の稼働が収益につながっているかを判断する指標です。平成</t>
    </r>
    <r>
      <rPr>
        <sz val="11"/>
        <color rgb="FFFF0000"/>
        <rFont val="ＭＳ ゴシック"/>
        <family val="3"/>
        <charset val="128"/>
      </rPr>
      <t>23</t>
    </r>
    <r>
      <rPr>
        <sz val="11"/>
        <color theme="1"/>
        <rFont val="ＭＳ ゴシック"/>
        <family val="3"/>
        <charset val="128"/>
      </rPr>
      <t>年～平成</t>
    </r>
    <r>
      <rPr>
        <sz val="11"/>
        <color rgb="FFFF0000"/>
        <rFont val="ＭＳ ゴシック"/>
        <family val="3"/>
        <charset val="128"/>
      </rPr>
      <t>28</t>
    </r>
    <r>
      <rPr>
        <sz val="11"/>
        <color theme="1"/>
        <rFont val="ＭＳ ゴシック"/>
        <family val="3"/>
        <charset val="128"/>
      </rPr>
      <t>年にかけて85％前後を推移していて、漏水調査等を</t>
    </r>
    <r>
      <rPr>
        <sz val="11"/>
        <color rgb="FFFF0000"/>
        <rFont val="ＭＳ ゴシック"/>
        <family val="3"/>
        <charset val="128"/>
      </rPr>
      <t>継続</t>
    </r>
    <r>
      <rPr>
        <sz val="11"/>
        <color theme="1"/>
        <rFont val="ＭＳ ゴシック"/>
        <family val="3"/>
        <charset val="128"/>
      </rPr>
      <t>し、向上に努めます。</t>
    </r>
    <rPh sb="600" eb="602">
      <t>ケイゾク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</si>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</sst>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0.22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1102336"/>
        <c:axId val="411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1102336"/>
        <c:axId val="41116800"/>
      </c:lineChart>
      <c:dateAx>
        <c:axId val="41102336"/>
        <c:scaling>
          <c:orientation val="minMax"/>
        </c:scaling>
        <c:delete val="1"/>
        <c:axPos val="b"/>
        <c:numFmt formatCode="ge" sourceLinked="1"/>
        <c:majorTickMark val="none"/>
        <c:minorTickMark val="none"/>
        <c:tickLblPos val="none"/>
        <c:crossAx val="41116800"/>
        <c:crosses val="autoZero"/>
        <c:auto val="1"/>
        <c:lblOffset val="100"/>
        <c:baseTimeUnit val="years"/>
      </c:dateAx>
      <c:valAx>
        <c:axId val="41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40.97</c:v>
                </c:pt>
                <c:pt idx="1">
                  <c:v>41.95</c:v>
                </c:pt>
                <c:pt idx="2">
                  <c:v>39.729999999999997</c:v>
                </c:pt>
                <c:pt idx="3">
                  <c:v>37.159999999999997</c:v>
                </c:pt>
                <c:pt idx="4">
                  <c:v>37.74</c:v>
                </c:pt>
              </c:numCache>
            </c:numRef>
          </c:val>
        </c:ser>
        <c:dLbls>
          <c:showLegendKey val="0"/>
          <c:showVal val="0"/>
          <c:showCatName val="0"/>
          <c:showSerName val="0"/>
          <c:showPercent val="0"/>
          <c:showBubbleSize val="0"/>
        </c:dLbls>
        <c:gapWidth val="150"/>
        <c:axId val="105250176"/>
        <c:axId val="1052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5250176"/>
        <c:axId val="105256448"/>
      </c:lineChart>
      <c:dateAx>
        <c:axId val="105250176"/>
        <c:scaling>
          <c:orientation val="minMax"/>
        </c:scaling>
        <c:delete val="1"/>
        <c:axPos val="b"/>
        <c:numFmt formatCode="ge" sourceLinked="1"/>
        <c:majorTickMark val="none"/>
        <c:minorTickMark val="none"/>
        <c:tickLblPos val="none"/>
        <c:crossAx val="105256448"/>
        <c:crosses val="autoZero"/>
        <c:auto val="1"/>
        <c:lblOffset val="100"/>
        <c:baseTimeUnit val="years"/>
      </c:dateAx>
      <c:valAx>
        <c:axId val="1052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84.22</c:v>
                </c:pt>
                <c:pt idx="1">
                  <c:v>81.62</c:v>
                </c:pt>
                <c:pt idx="2">
                  <c:v>84.84</c:v>
                </c:pt>
                <c:pt idx="3">
                  <c:v>86.32</c:v>
                </c:pt>
                <c:pt idx="4">
                  <c:v>86.04</c:v>
                </c:pt>
              </c:numCache>
            </c:numRef>
          </c:val>
        </c:ser>
        <c:dLbls>
          <c:showLegendKey val="0"/>
          <c:showVal val="0"/>
          <c:showCatName val="0"/>
          <c:showSerName val="0"/>
          <c:showPercent val="0"/>
          <c:showBubbleSize val="0"/>
        </c:dLbls>
        <c:gapWidth val="150"/>
        <c:axId val="105286656"/>
        <c:axId val="105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5286656"/>
        <c:axId val="105292928"/>
      </c:lineChart>
      <c:dateAx>
        <c:axId val="105286656"/>
        <c:scaling>
          <c:orientation val="minMax"/>
        </c:scaling>
        <c:delete val="1"/>
        <c:axPos val="b"/>
        <c:numFmt formatCode="ge" sourceLinked="1"/>
        <c:majorTickMark val="none"/>
        <c:minorTickMark val="none"/>
        <c:tickLblPos val="none"/>
        <c:crossAx val="105292928"/>
        <c:crosses val="autoZero"/>
        <c:auto val="1"/>
        <c:lblOffset val="100"/>
        <c:baseTimeUnit val="years"/>
      </c:dateAx>
      <c:valAx>
        <c:axId val="105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109.48</c:v>
                </c:pt>
                <c:pt idx="1">
                  <c:v>115.28</c:v>
                </c:pt>
                <c:pt idx="2">
                  <c:v>111.81</c:v>
                </c:pt>
                <c:pt idx="3">
                  <c:v>110.95</c:v>
                </c:pt>
                <c:pt idx="4">
                  <c:v>114.87</c:v>
                </c:pt>
              </c:numCache>
            </c:numRef>
          </c:val>
        </c:ser>
        <c:dLbls>
          <c:showLegendKey val="0"/>
          <c:showVal val="0"/>
          <c:showCatName val="0"/>
          <c:showSerName val="0"/>
          <c:showPercent val="0"/>
          <c:showBubbleSize val="0"/>
        </c:dLbls>
        <c:gapWidth val="150"/>
        <c:axId val="41134720"/>
        <c:axId val="41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1134720"/>
        <c:axId val="41140992"/>
      </c:lineChart>
      <c:dateAx>
        <c:axId val="41134720"/>
        <c:scaling>
          <c:orientation val="minMax"/>
        </c:scaling>
        <c:delete val="1"/>
        <c:axPos val="b"/>
        <c:numFmt formatCode="ge" sourceLinked="1"/>
        <c:majorTickMark val="none"/>
        <c:minorTickMark val="none"/>
        <c:tickLblPos val="none"/>
        <c:crossAx val="41140992"/>
        <c:crosses val="autoZero"/>
        <c:auto val="1"/>
        <c:lblOffset val="100"/>
        <c:baseTimeUnit val="years"/>
      </c:dateAx>
      <c:valAx>
        <c:axId val="4114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22.79</c:v>
                </c:pt>
                <c:pt idx="1">
                  <c:v>24.21</c:v>
                </c:pt>
                <c:pt idx="2">
                  <c:v>40.74</c:v>
                </c:pt>
                <c:pt idx="3">
                  <c:v>43.22</c:v>
                </c:pt>
                <c:pt idx="4">
                  <c:v>45.64</c:v>
                </c:pt>
              </c:numCache>
            </c:numRef>
          </c:val>
        </c:ser>
        <c:dLbls>
          <c:showLegendKey val="0"/>
          <c:showVal val="0"/>
          <c:showCatName val="0"/>
          <c:showSerName val="0"/>
          <c:showPercent val="0"/>
          <c:showBubbleSize val="0"/>
        </c:dLbls>
        <c:gapWidth val="150"/>
        <c:axId val="41158912"/>
        <c:axId val="41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1158912"/>
        <c:axId val="41161088"/>
      </c:lineChart>
      <c:dateAx>
        <c:axId val="41158912"/>
        <c:scaling>
          <c:orientation val="minMax"/>
        </c:scaling>
        <c:delete val="1"/>
        <c:axPos val="b"/>
        <c:numFmt formatCode="ge" sourceLinked="1"/>
        <c:majorTickMark val="none"/>
        <c:minorTickMark val="none"/>
        <c:tickLblPos val="none"/>
        <c:crossAx val="41161088"/>
        <c:crosses val="autoZero"/>
        <c:auto val="1"/>
        <c:lblOffset val="100"/>
        <c:baseTimeUnit val="years"/>
      </c:dateAx>
      <c:valAx>
        <c:axId val="41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99488"/>
        <c:axId val="41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1199488"/>
        <c:axId val="41205760"/>
      </c:lineChart>
      <c:dateAx>
        <c:axId val="41199488"/>
        <c:scaling>
          <c:orientation val="minMax"/>
        </c:scaling>
        <c:delete val="1"/>
        <c:axPos val="b"/>
        <c:numFmt formatCode="ge" sourceLinked="1"/>
        <c:majorTickMark val="none"/>
        <c:minorTickMark val="none"/>
        <c:tickLblPos val="none"/>
        <c:crossAx val="41205760"/>
        <c:crosses val="autoZero"/>
        <c:auto val="1"/>
        <c:lblOffset val="100"/>
        <c:baseTimeUnit val="years"/>
      </c:dateAx>
      <c:valAx>
        <c:axId val="41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217408"/>
        <c:axId val="458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1217408"/>
        <c:axId val="45831680"/>
      </c:lineChart>
      <c:dateAx>
        <c:axId val="41217408"/>
        <c:scaling>
          <c:orientation val="minMax"/>
        </c:scaling>
        <c:delete val="1"/>
        <c:axPos val="b"/>
        <c:numFmt formatCode="ge" sourceLinked="1"/>
        <c:majorTickMark val="none"/>
        <c:minorTickMark val="none"/>
        <c:tickLblPos val="none"/>
        <c:crossAx val="45831680"/>
        <c:crosses val="autoZero"/>
        <c:auto val="1"/>
        <c:lblOffset val="100"/>
        <c:baseTimeUnit val="years"/>
      </c:dateAx>
      <c:valAx>
        <c:axId val="4583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2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4378.8900000000003</c:v>
                </c:pt>
                <c:pt idx="1">
                  <c:v>4412.67</c:v>
                </c:pt>
                <c:pt idx="2">
                  <c:v>422.98</c:v>
                </c:pt>
                <c:pt idx="3">
                  <c:v>444.54</c:v>
                </c:pt>
                <c:pt idx="4">
                  <c:v>435.11</c:v>
                </c:pt>
              </c:numCache>
            </c:numRef>
          </c:val>
        </c:ser>
        <c:dLbls>
          <c:showLegendKey val="0"/>
          <c:showVal val="0"/>
          <c:showCatName val="0"/>
          <c:showSerName val="0"/>
          <c:showPercent val="0"/>
          <c:showBubbleSize val="0"/>
        </c:dLbls>
        <c:gapWidth val="150"/>
        <c:axId val="45849600"/>
        <c:axId val="45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5849600"/>
        <c:axId val="45872256"/>
      </c:lineChart>
      <c:dateAx>
        <c:axId val="45849600"/>
        <c:scaling>
          <c:orientation val="minMax"/>
        </c:scaling>
        <c:delete val="1"/>
        <c:axPos val="b"/>
        <c:numFmt formatCode="ge" sourceLinked="1"/>
        <c:majorTickMark val="none"/>
        <c:minorTickMark val="none"/>
        <c:tickLblPos val="none"/>
        <c:crossAx val="45872256"/>
        <c:crosses val="autoZero"/>
        <c:auto val="1"/>
        <c:lblOffset val="100"/>
        <c:baseTimeUnit val="years"/>
      </c:dateAx>
      <c:valAx>
        <c:axId val="458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752.79</c:v>
                </c:pt>
                <c:pt idx="1">
                  <c:v>702.76</c:v>
                </c:pt>
                <c:pt idx="2">
                  <c:v>667.33</c:v>
                </c:pt>
                <c:pt idx="3">
                  <c:v>650.69000000000005</c:v>
                </c:pt>
                <c:pt idx="4">
                  <c:v>601.54</c:v>
                </c:pt>
              </c:numCache>
            </c:numRef>
          </c:val>
        </c:ser>
        <c:dLbls>
          <c:showLegendKey val="0"/>
          <c:showVal val="0"/>
          <c:showCatName val="0"/>
          <c:showSerName val="0"/>
          <c:showPercent val="0"/>
          <c:showBubbleSize val="0"/>
        </c:dLbls>
        <c:gapWidth val="150"/>
        <c:axId val="105147008"/>
        <c:axId val="1051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5147008"/>
        <c:axId val="105153280"/>
      </c:lineChart>
      <c:dateAx>
        <c:axId val="105147008"/>
        <c:scaling>
          <c:orientation val="minMax"/>
        </c:scaling>
        <c:delete val="1"/>
        <c:axPos val="b"/>
        <c:numFmt formatCode="ge" sourceLinked="1"/>
        <c:majorTickMark val="none"/>
        <c:minorTickMark val="none"/>
        <c:tickLblPos val="none"/>
        <c:crossAx val="105153280"/>
        <c:crosses val="autoZero"/>
        <c:auto val="1"/>
        <c:lblOffset val="100"/>
        <c:baseTimeUnit val="years"/>
      </c:dateAx>
      <c:valAx>
        <c:axId val="10515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104.02</c:v>
                </c:pt>
                <c:pt idx="1">
                  <c:v>109.53</c:v>
                </c:pt>
                <c:pt idx="2">
                  <c:v>109.65</c:v>
                </c:pt>
                <c:pt idx="3">
                  <c:v>108.34</c:v>
                </c:pt>
                <c:pt idx="4">
                  <c:v>113.2</c:v>
                </c:pt>
              </c:numCache>
            </c:numRef>
          </c:val>
        </c:ser>
        <c:dLbls>
          <c:showLegendKey val="0"/>
          <c:showVal val="0"/>
          <c:showCatName val="0"/>
          <c:showSerName val="0"/>
          <c:showPercent val="0"/>
          <c:showBubbleSize val="0"/>
        </c:dLbls>
        <c:gapWidth val="150"/>
        <c:axId val="105194240"/>
        <c:axId val="1051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5194240"/>
        <c:axId val="105196160"/>
      </c:lineChart>
      <c:dateAx>
        <c:axId val="105194240"/>
        <c:scaling>
          <c:orientation val="minMax"/>
        </c:scaling>
        <c:delete val="1"/>
        <c:axPos val="b"/>
        <c:numFmt formatCode="ge" sourceLinked="1"/>
        <c:majorTickMark val="none"/>
        <c:minorTickMark val="none"/>
        <c:tickLblPos val="none"/>
        <c:crossAx val="105196160"/>
        <c:crosses val="autoZero"/>
        <c:auto val="1"/>
        <c:lblOffset val="100"/>
        <c:baseTimeUnit val="years"/>
      </c:dateAx>
      <c:valAx>
        <c:axId val="1051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155.93</c:v>
                </c:pt>
                <c:pt idx="1">
                  <c:v>150.63999999999999</c:v>
                </c:pt>
                <c:pt idx="2">
                  <c:v>153</c:v>
                </c:pt>
                <c:pt idx="3">
                  <c:v>155.07</c:v>
                </c:pt>
                <c:pt idx="4">
                  <c:v>147.13</c:v>
                </c:pt>
              </c:numCache>
            </c:numRef>
          </c:val>
        </c:ser>
        <c:dLbls>
          <c:showLegendKey val="0"/>
          <c:showVal val="0"/>
          <c:showCatName val="0"/>
          <c:showSerName val="0"/>
          <c:showPercent val="0"/>
          <c:showBubbleSize val="0"/>
        </c:dLbls>
        <c:gapWidth val="150"/>
        <c:axId val="105213952"/>
        <c:axId val="1052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5213952"/>
        <c:axId val="105215872"/>
      </c:lineChart>
      <c:dateAx>
        <c:axId val="105213952"/>
        <c:scaling>
          <c:orientation val="minMax"/>
        </c:scaling>
        <c:delete val="1"/>
        <c:axPos val="b"/>
        <c:numFmt formatCode="ge" sourceLinked="1"/>
        <c:majorTickMark val="none"/>
        <c:minorTickMark val="none"/>
        <c:tickLblPos val="none"/>
        <c:crossAx val="105215872"/>
        <c:crosses val="autoZero"/>
        <c:auto val="1"/>
        <c:lblOffset val="100"/>
        <c:baseTimeUnit val="years"/>
      </c:dateAx>
      <c:valAx>
        <c:axId val="1052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10" sqref="AF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甲良町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7263</v>
      </c>
      <c r="AM8" s="61"/>
      <c r="AN8" s="61"/>
      <c r="AO8" s="61"/>
      <c r="AP8" s="61"/>
      <c r="AQ8" s="61"/>
      <c r="AR8" s="61"/>
      <c r="AS8" s="61"/>
      <c r="AT8" s="51">
        <f>データ!$S$6</f>
        <v>13.63</v>
      </c>
      <c r="AU8" s="52"/>
      <c r="AV8" s="52"/>
      <c r="AW8" s="52"/>
      <c r="AX8" s="52"/>
      <c r="AY8" s="52"/>
      <c r="AZ8" s="52"/>
      <c r="BA8" s="52"/>
      <c r="BB8" s="53">
        <f>データ!$T$6</f>
        <v>532.87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67.28</v>
      </c>
      <c r="J10" s="52"/>
      <c r="K10" s="52"/>
      <c r="L10" s="52"/>
      <c r="M10" s="52"/>
      <c r="N10" s="52"/>
      <c r="O10" s="64"/>
      <c r="P10" s="53">
        <f>データ!$P$6</f>
        <v>99.4</v>
      </c>
      <c r="Q10" s="53"/>
      <c r="R10" s="53"/>
      <c r="S10" s="53"/>
      <c r="T10" s="53"/>
      <c r="U10" s="53"/>
      <c r="V10" s="53"/>
      <c r="W10" s="61">
        <f>データ!$Q$6</f>
        <v>3240</v>
      </c>
      <c r="X10" s="61"/>
      <c r="Y10" s="61"/>
      <c r="Z10" s="61"/>
      <c r="AA10" s="61"/>
      <c r="AB10" s="61"/>
      <c r="AC10" s="61"/>
      <c r="AD10" s="2"/>
      <c r="AE10" s="2"/>
      <c r="AF10" s="2"/>
      <c r="AG10" s="2"/>
      <c r="AH10" s="5"/>
      <c r="AI10" s="5"/>
      <c r="AJ10" s="5"/>
      <c r="AK10" s="5"/>
      <c r="AL10" s="61">
        <f>データ!$U$6</f>
        <v>7164</v>
      </c>
      <c r="AM10" s="61"/>
      <c r="AN10" s="61"/>
      <c r="AO10" s="61"/>
      <c r="AP10" s="61"/>
      <c r="AQ10" s="61"/>
      <c r="AR10" s="61"/>
      <c r="AS10" s="61"/>
      <c r="AT10" s="51">
        <f>データ!$V$6</f>
        <v>13.63</v>
      </c>
      <c r="AU10" s="52"/>
      <c r="AV10" s="52"/>
      <c r="AW10" s="52"/>
      <c r="AX10" s="52"/>
      <c r="AY10" s="52"/>
      <c r="AZ10" s="52"/>
      <c r="BA10" s="52"/>
      <c r="BB10" s="53">
        <f>データ!$W$6</f>
        <v>525.61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254428</v>
      </c>
      <c r="D6" s="34">
        <f t="shared" si="3"/>
        <v>46</v>
      </c>
      <c r="E6" s="34">
        <f t="shared" si="3"/>
        <v>1</v>
      </c>
      <c r="F6" s="34">
        <f t="shared" si="3"/>
        <v>0</v>
      </c>
      <c r="G6" s="34">
        <f t="shared" si="3"/>
        <v>1</v>
      </c>
      <c r="H6" s="34" t="str">
        <f t="shared" si="3"/>
        <v>滋賀県　甲良町</v>
      </c>
      <c r="I6" s="34" t="str">
        <f t="shared" si="3"/>
        <v>法適用</v>
      </c>
      <c r="J6" s="34" t="str">
        <f t="shared" si="3"/>
        <v>水道事業</v>
      </c>
      <c r="K6" s="34" t="str">
        <f t="shared" si="3"/>
        <v>末端給水事業</v>
      </c>
      <c r="L6" s="34" t="str">
        <f t="shared" si="3"/>
        <v>A8</v>
      </c>
      <c r="M6" s="34">
        <f t="shared" si="3"/>
        <v>0</v>
      </c>
      <c r="N6" s="35" t="str">
        <f t="shared" si="3"/>
        <v>-</v>
      </c>
      <c r="O6" s="35">
        <f t="shared" si="3"/>
        <v>67.28</v>
      </c>
      <c r="P6" s="35">
        <f t="shared" si="3"/>
        <v>99.4</v>
      </c>
      <c r="Q6" s="35">
        <f t="shared" si="3"/>
        <v>3240</v>
      </c>
      <c r="R6" s="35">
        <f t="shared" si="3"/>
        <v>7263</v>
      </c>
      <c r="S6" s="35">
        <f t="shared" si="3"/>
        <v>13.63</v>
      </c>
      <c r="T6" s="35">
        <f t="shared" si="3"/>
        <v>532.87</v>
      </c>
      <c r="U6" s="35">
        <f t="shared" si="3"/>
        <v>7164</v>
      </c>
      <c r="V6" s="35">
        <f t="shared" si="3"/>
        <v>13.63</v>
      </c>
      <c r="W6" s="35">
        <f t="shared" si="3"/>
        <v>525.61</v>
      </c>
      <c r="X6" s="36">
        <f>IF(X7="",NA(),X7)</f>
        <v>109.48</v>
      </c>
      <c r="Y6" s="36">
        <f t="shared" ref="Y6:AG6" si="4">IF(Y7="",NA(),Y7)</f>
        <v>115.28</v>
      </c>
      <c r="Z6" s="36">
        <f t="shared" si="4"/>
        <v>111.81</v>
      </c>
      <c r="AA6" s="36">
        <f t="shared" si="4"/>
        <v>110.95</v>
      </c>
      <c r="AB6" s="36">
        <f t="shared" si="4"/>
        <v>114.87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4378.8900000000003</v>
      </c>
      <c r="AU6" s="36">
        <f t="shared" ref="AU6:BC6" si="6">IF(AU7="",NA(),AU7)</f>
        <v>4412.67</v>
      </c>
      <c r="AV6" s="36">
        <f t="shared" si="6"/>
        <v>422.98</v>
      </c>
      <c r="AW6" s="36">
        <f t="shared" si="6"/>
        <v>444.54</v>
      </c>
      <c r="AX6" s="36">
        <f t="shared" si="6"/>
        <v>435.11</v>
      </c>
      <c r="AY6" s="36">
        <f t="shared" si="6"/>
        <v>1002.64</v>
      </c>
      <c r="AZ6" s="36">
        <f t="shared" si="6"/>
        <v>1164.51</v>
      </c>
      <c r="BA6" s="36">
        <f t="shared" si="6"/>
        <v>434.72</v>
      </c>
      <c r="BB6" s="36">
        <f t="shared" si="6"/>
        <v>416.14</v>
      </c>
      <c r="BC6" s="36">
        <f t="shared" si="6"/>
        <v>371.89</v>
      </c>
      <c r="BD6" s="35" t="str">
        <f>IF(BD7="","",IF(BD7="-","【-】","【"&amp;SUBSTITUTE(TEXT(BD7,"#,##0.00"),"-","△")&amp;"】"))</f>
        <v>【262.87】</v>
      </c>
      <c r="BE6" s="36">
        <f>IF(BE7="",NA(),BE7)</f>
        <v>752.79</v>
      </c>
      <c r="BF6" s="36">
        <f t="shared" ref="BF6:BN6" si="7">IF(BF7="",NA(),BF7)</f>
        <v>702.76</v>
      </c>
      <c r="BG6" s="36">
        <f t="shared" si="7"/>
        <v>667.33</v>
      </c>
      <c r="BH6" s="36">
        <f t="shared" si="7"/>
        <v>650.69000000000005</v>
      </c>
      <c r="BI6" s="36">
        <f t="shared" si="7"/>
        <v>601.54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104.02</v>
      </c>
      <c r="BQ6" s="36">
        <f t="shared" ref="BQ6:BY6" si="8">IF(BQ7="",NA(),BQ7)</f>
        <v>109.53</v>
      </c>
      <c r="BR6" s="36">
        <f t="shared" si="8"/>
        <v>109.65</v>
      </c>
      <c r="BS6" s="36">
        <f t="shared" si="8"/>
        <v>108.34</v>
      </c>
      <c r="BT6" s="36">
        <f t="shared" si="8"/>
        <v>113.2</v>
      </c>
      <c r="BU6" s="36">
        <f t="shared" si="8"/>
        <v>90.69</v>
      </c>
      <c r="BV6" s="36">
        <f t="shared" si="8"/>
        <v>90.64</v>
      </c>
      <c r="BW6" s="36">
        <f t="shared" si="8"/>
        <v>93.66</v>
      </c>
      <c r="BX6" s="36">
        <f t="shared" si="8"/>
        <v>92.76</v>
      </c>
      <c r="BY6" s="36">
        <f t="shared" si="8"/>
        <v>93.28</v>
      </c>
      <c r="BZ6" s="35" t="str">
        <f>IF(BZ7="","",IF(BZ7="-","【-】","【"&amp;SUBSTITUTE(TEXT(BZ7,"#,##0.00"),"-","△")&amp;"】"))</f>
        <v>【105.59】</v>
      </c>
      <c r="CA6" s="36">
        <f>IF(CA7="",NA(),CA7)</f>
        <v>155.93</v>
      </c>
      <c r="CB6" s="36">
        <f t="shared" ref="CB6:CJ6" si="9">IF(CB7="",NA(),CB7)</f>
        <v>150.63999999999999</v>
      </c>
      <c r="CC6" s="36">
        <f t="shared" si="9"/>
        <v>153</v>
      </c>
      <c r="CD6" s="36">
        <f t="shared" si="9"/>
        <v>155.07</v>
      </c>
      <c r="CE6" s="36">
        <f t="shared" si="9"/>
        <v>147.13</v>
      </c>
      <c r="CF6" s="36">
        <f t="shared" si="9"/>
        <v>211.08</v>
      </c>
      <c r="CG6" s="36">
        <f t="shared" si="9"/>
        <v>213.52</v>
      </c>
      <c r="CH6" s="36">
        <f t="shared" si="9"/>
        <v>208.21</v>
      </c>
      <c r="CI6" s="36">
        <f t="shared" si="9"/>
        <v>208.67</v>
      </c>
      <c r="CJ6" s="36">
        <f t="shared" si="9"/>
        <v>208.29</v>
      </c>
      <c r="CK6" s="35" t="str">
        <f>IF(CK7="","",IF(CK7="-","【-】","【"&amp;SUBSTITUTE(TEXT(CK7,"#,##0.00"),"-","△")&amp;"】"))</f>
        <v>【163.27】</v>
      </c>
      <c r="CL6" s="36">
        <f>IF(CL7="",NA(),CL7)</f>
        <v>40.97</v>
      </c>
      <c r="CM6" s="36">
        <f t="shared" ref="CM6:CU6" si="10">IF(CM7="",NA(),CM7)</f>
        <v>41.95</v>
      </c>
      <c r="CN6" s="36">
        <f t="shared" si="10"/>
        <v>39.729999999999997</v>
      </c>
      <c r="CO6" s="36">
        <f t="shared" si="10"/>
        <v>37.159999999999997</v>
      </c>
      <c r="CP6" s="36">
        <f t="shared" si="10"/>
        <v>37.74</v>
      </c>
      <c r="CQ6" s="36">
        <f t="shared" si="10"/>
        <v>49.69</v>
      </c>
      <c r="CR6" s="36">
        <f t="shared" si="10"/>
        <v>49.77</v>
      </c>
      <c r="CS6" s="36">
        <f t="shared" si="10"/>
        <v>49.22</v>
      </c>
      <c r="CT6" s="36">
        <f t="shared" si="10"/>
        <v>49.08</v>
      </c>
      <c r="CU6" s="36">
        <f t="shared" si="10"/>
        <v>49.32</v>
      </c>
      <c r="CV6" s="35" t="str">
        <f>IF(CV7="","",IF(CV7="-","【-】","【"&amp;SUBSTITUTE(TEXT(CV7,"#,##0.00"),"-","△")&amp;"】"))</f>
        <v>【59.94】</v>
      </c>
      <c r="CW6" s="36">
        <f>IF(CW7="",NA(),CW7)</f>
        <v>84.22</v>
      </c>
      <c r="CX6" s="36">
        <f t="shared" ref="CX6:DF6" si="11">IF(CX7="",NA(),CX7)</f>
        <v>81.62</v>
      </c>
      <c r="CY6" s="36">
        <f t="shared" si="11"/>
        <v>84.84</v>
      </c>
      <c r="CZ6" s="36">
        <f t="shared" si="11"/>
        <v>86.32</v>
      </c>
      <c r="DA6" s="36">
        <f t="shared" si="11"/>
        <v>86.04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22.79</v>
      </c>
      <c r="DI6" s="36">
        <f t="shared" ref="DI6:DQ6" si="12">IF(DI7="",NA(),DI7)</f>
        <v>24.21</v>
      </c>
      <c r="DJ6" s="36">
        <f t="shared" si="12"/>
        <v>40.74</v>
      </c>
      <c r="DK6" s="36">
        <f t="shared" si="12"/>
        <v>43.22</v>
      </c>
      <c r="DL6" s="36">
        <f t="shared" si="12"/>
        <v>45.64</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0.02</v>
      </c>
      <c r="EE6" s="36">
        <f t="shared" ref="EE6:EM6" si="14">IF(EE7="",NA(),EE7)</f>
        <v>0.22</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254428</v>
      </c>
      <c r="D7" s="38">
        <v>46</v>
      </c>
      <c r="E7" s="38">
        <v>1</v>
      </c>
      <c r="F7" s="38">
        <v>0</v>
      </c>
      <c r="G7" s="38">
        <v>1</v>
      </c>
      <c r="H7" s="38" t="s">
        <v>105</v>
      </c>
      <c r="I7" s="38" t="s">
        <v>106</v>
      </c>
      <c r="J7" s="38" t="s">
        <v>107</v>
      </c>
      <c r="K7" s="38" t="s">
        <v>108</v>
      </c>
      <c r="L7" s="38" t="s">
        <v>109</v>
      </c>
      <c r="M7" s="38"/>
      <c r="N7" s="39" t="s">
        <v>110</v>
      </c>
      <c r="O7" s="39">
        <v>67.28</v>
      </c>
      <c r="P7" s="39">
        <v>99.4</v>
      </c>
      <c r="Q7" s="39">
        <v>3240</v>
      </c>
      <c r="R7" s="39">
        <v>7263</v>
      </c>
      <c r="S7" s="39">
        <v>13.63</v>
      </c>
      <c r="T7" s="39">
        <v>532.87</v>
      </c>
      <c r="U7" s="39">
        <v>7164</v>
      </c>
      <c r="V7" s="39">
        <v>13.63</v>
      </c>
      <c r="W7" s="39">
        <v>525.61</v>
      </c>
      <c r="X7" s="39">
        <v>109.48</v>
      </c>
      <c r="Y7" s="39">
        <v>115.28</v>
      </c>
      <c r="Z7" s="39">
        <v>111.81</v>
      </c>
      <c r="AA7" s="39">
        <v>110.95</v>
      </c>
      <c r="AB7" s="39">
        <v>114.87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4378.8900000000003</v>
      </c>
      <c r="AU7" s="39">
        <v>4412.67</v>
      </c>
      <c r="AV7" s="39">
        <v>422.98</v>
      </c>
      <c r="AW7" s="39">
        <v>444.54</v>
      </c>
      <c r="AX7" s="39">
        <v>435.11</v>
      </c>
      <c r="AY7" s="39">
        <v>1002.64</v>
      </c>
      <c r="AZ7" s="39">
        <v>1164.51</v>
      </c>
      <c r="BA7" s="39">
        <v>434.72</v>
      </c>
      <c r="BB7" s="39">
        <v>416.14</v>
      </c>
      <c r="BC7" s="39">
        <v>371.89</v>
      </c>
      <c r="BD7" s="39">
        <v>262.87</v>
      </c>
      <c r="BE7" s="39">
        <v>752.79</v>
      </c>
      <c r="BF7" s="39">
        <v>702.76</v>
      </c>
      <c r="BG7" s="39">
        <v>667.33</v>
      </c>
      <c r="BH7" s="39">
        <v>650.69000000000005</v>
      </c>
      <c r="BI7" s="39">
        <v>601.54</v>
      </c>
      <c r="BJ7" s="39">
        <v>520.29999999999995</v>
      </c>
      <c r="BK7" s="39">
        <v>498.27</v>
      </c>
      <c r="BL7" s="39">
        <v>495.76</v>
      </c>
      <c r="BM7" s="39">
        <v>487.22</v>
      </c>
      <c r="BN7" s="39">
        <v>483.11</v>
      </c>
      <c r="BO7" s="39">
        <v>270.87</v>
      </c>
      <c r="BP7" s="39">
        <v>104.02</v>
      </c>
      <c r="BQ7" s="39">
        <v>109.53</v>
      </c>
      <c r="BR7" s="39">
        <v>109.65</v>
      </c>
      <c r="BS7" s="39">
        <v>108.34</v>
      </c>
      <c r="BT7" s="39">
        <v>113.2</v>
      </c>
      <c r="BU7" s="39">
        <v>90.69</v>
      </c>
      <c r="BV7" s="39">
        <v>90.64</v>
      </c>
      <c r="BW7" s="39">
        <v>93.66</v>
      </c>
      <c r="BX7" s="39">
        <v>92.76</v>
      </c>
      <c r="BY7" s="39">
        <v>93.28</v>
      </c>
      <c r="BZ7" s="39">
        <v>105.59</v>
      </c>
      <c r="CA7" s="39">
        <v>155.93</v>
      </c>
      <c r="CB7" s="39">
        <v>150.63999999999999</v>
      </c>
      <c r="CC7" s="39">
        <v>153</v>
      </c>
      <c r="CD7" s="39">
        <v>155.07</v>
      </c>
      <c r="CE7" s="39">
        <v>147.13</v>
      </c>
      <c r="CF7" s="39">
        <v>211.08</v>
      </c>
      <c r="CG7" s="39">
        <v>213.52</v>
      </c>
      <c r="CH7" s="39">
        <v>208.21</v>
      </c>
      <c r="CI7" s="39">
        <v>208.67</v>
      </c>
      <c r="CJ7" s="39">
        <v>208.29</v>
      </c>
      <c r="CK7" s="39">
        <v>163.27000000000001</v>
      </c>
      <c r="CL7" s="39">
        <v>40.97</v>
      </c>
      <c r="CM7" s="39">
        <v>41.95</v>
      </c>
      <c r="CN7" s="39">
        <v>39.729999999999997</v>
      </c>
      <c r="CO7" s="39">
        <v>37.159999999999997</v>
      </c>
      <c r="CP7" s="39">
        <v>37.74</v>
      </c>
      <c r="CQ7" s="39">
        <v>49.69</v>
      </c>
      <c r="CR7" s="39">
        <v>49.77</v>
      </c>
      <c r="CS7" s="39">
        <v>49.22</v>
      </c>
      <c r="CT7" s="39">
        <v>49.08</v>
      </c>
      <c r="CU7" s="39">
        <v>49.32</v>
      </c>
      <c r="CV7" s="39">
        <v>59.94</v>
      </c>
      <c r="CW7" s="39">
        <v>84.22</v>
      </c>
      <c r="CX7" s="39">
        <v>81.62</v>
      </c>
      <c r="CY7" s="39">
        <v>84.84</v>
      </c>
      <c r="CZ7" s="39">
        <v>86.32</v>
      </c>
      <c r="DA7" s="39">
        <v>86.04</v>
      </c>
      <c r="DB7" s="39">
        <v>80.010000000000005</v>
      </c>
      <c r="DC7" s="39">
        <v>79.98</v>
      </c>
      <c r="DD7" s="39">
        <v>79.48</v>
      </c>
      <c r="DE7" s="39">
        <v>79.3</v>
      </c>
      <c r="DF7" s="39">
        <v>79.34</v>
      </c>
      <c r="DG7" s="39">
        <v>90.22</v>
      </c>
      <c r="DH7" s="39">
        <v>22.79</v>
      </c>
      <c r="DI7" s="39">
        <v>24.21</v>
      </c>
      <c r="DJ7" s="39">
        <v>40.74</v>
      </c>
      <c r="DK7" s="39">
        <v>43.22</v>
      </c>
      <c r="DL7" s="39">
        <v>45.64</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0.02</v>
      </c>
      <c r="EE7" s="39">
        <v>0.22</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2018-02-21T00:08:31Z</cp:lastPrinted>
  <dcterms:created xsi:type="dcterms:W3CDTF">2017-12-25T01:31:11Z</dcterms:created>
  <dcterms:modified xsi:type="dcterms:W3CDTF">2018-02-21T00:08:33Z</dcterms:modified>
  <cp:category/>
</cp:coreProperties>
</file>