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W10" i="4"/>
  <c r="P10" i="4"/>
  <c r="I10" i="4"/>
  <c r="BB8" i="4"/>
  <c r="AT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<sst xmlns="http://schemas.openxmlformats.org/spreadsheetml/2006/main" count="237" uniqueCount="124">
  <si>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</si>
  <si>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</si>
  <si>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</si>
  <si>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</si>
  <si>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</si>
  <si>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</si>
  <si>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</si>
  <si>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</si>
  <si>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</si>
  <si>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</si>
  <si>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</si>
  <si>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</si>
  <si>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</si>
  <si>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</si>
  <si>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</si>
  <si>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</si>
  <si>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</si>
  <si>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</si>
  <si>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</si>
  <si>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</si>
  <si>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</si>
  <si>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</si>
  <si>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</si>
  <si>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</si>
  <si>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</si>
  <si>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</si>
  <si>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</si>
  <si>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</si>
  <si>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</si>
  <si>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</si>
  <si>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</si>
  <si>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</si>
  <si>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</si>
  <si>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</si>
  <si>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</si>
  <si>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</si>
  <si>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</si>
  <si>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</si>
  <si>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</si>
  <si>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</si>
  <si>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</si>
  <si>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</si>
  <si>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</si>
  <si>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</si>
  <si>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</si>
  <si>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</si>
  <si>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</si>
  <si>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</si>
  <si>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</si>
  <si>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</si>
  <si>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</si>
  <si>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</si>
  <si>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</si>
  <si>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</si>
  <si>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</si>
  <si>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</si>
  <si>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</si>
  <si>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</si>
  <si>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</si>
  <si>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</si>
  <si>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</si>
  <si>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</si>
  <si>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</si>
  <si>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</si>
  <si>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</si>
  <si>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</si>
  <si>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</si>
  <si>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</si>
  <si>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</si>
  <si>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</si>
  <si>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</si>
  <si>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</si>
  <si>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</si>
  <si>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</si>
  <si>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</si>
  <si>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</si>
  <si>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</si>
  <si>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</si>
  <si>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</si>
  <si>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</si>
  <si>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</si>
  <si>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</si>
  <si>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</si>
  <si>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</si>
  <si>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</si>
  <si>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</si>
  <si>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</si>
  <si>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</si>
  <si>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</si>
  <si>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</si>
  <si>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</si>
  <si>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</si>
  <si>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</si>
  <si>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</si>
  <si>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</si>
  <si>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</si>
  <si>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</si>
  <si>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</si>
  <si>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</si>
  <si>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</si>
  <si>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</si>
  <si>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</si>
  <si>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</si>
  <si>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</si>
  <si>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</si>
  <si>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</si>
  <si>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</si>
  <si>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</si>
  <si>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滋賀県　日野町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</si>
  <si>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</si>
  <si>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</si>
  <si>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</si>
  <si>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</si>
  <si>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</si>
  <si>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</si>
  <si>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</si>
  <si>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</si>
  <si>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</si>
  <si>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</si>
  <si>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</si>
  <si>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</si>
  <si>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供給開始時に管路も布設していることから、法定耐用年数の40年で更新するとしても25年の猶予があり、当面の間は更新の予定がありません。ただし、将来の更新は確実に必要となるため、今後も計画的な維持管理に努めていきます。</t>
    <rPh sb="95" eb="97">
      <t>イジ</t>
    </rPh>
    <phoneticPr fontId="4"/>
  </si>
  <si>
    <t xml:space="preserve"> 町内唯一の浄水場であることから、大規模漏水事故等有事の際の活用も考慮しつつ、次回更新時には既存施設の規模の適正化等を考慮した整備方針も検討する必要があります。</t>
    <rPh sb="46" eb="48">
      <t>キゾン</t>
    </rPh>
    <rPh sb="48" eb="50">
      <t>シセツ</t>
    </rPh>
    <rPh sb="51" eb="53">
      <t>キボ</t>
    </rPh>
    <rPh sb="54" eb="57">
      <t>テキセイカ</t>
    </rPh>
    <rPh sb="57" eb="58">
      <t>トウ</t>
    </rPh>
    <rPh sb="59" eb="61">
      <t>コウリョ</t>
    </rPh>
    <phoneticPr fontId="4"/>
  </si>
  <si>
    <t xml:space="preserve"> 平子・熊野簡易水道事業は、給水戸数が少なく料金収入かわずかであるため、①収益的収支比率については、100%を大きく下回っている。一般会計からの繰入に大きく頼らざるを得ない状況となっています。当該事業は、平成１４年度から供給を開始した比較的新しい事業であるため、「④企業債残高対給水収益比率」のとおり、地方債残高の比率が類似団体よりも高くなっています。この結果、「⑤料金回収率」も低く、「⑥給水原価」が高額となっていますが、地方債の償還は平成４３年度までとなっていますので、以降については「⑤料金回収率」が37％程度、「⑥給水原価」も650円程度となり、類似団体と同水準になることが予想されます。
 ただし、給水収益の減少や、修繕、更新といった新たな支出が発生するため、今後も経営改善のための取り組みが必要となります。
 「⑦施設利用率」については、類似団体との差異もなく、大規模漏水事故等有事の際の活用も踏まえると概ね適正であると判断できます。また、「⑧有収率」も80％を超え高い数値を示していることから、概ね適正な管理ができていると判断できます。
</t>
    <rPh sb="14" eb="16">
      <t>キュウスイ</t>
    </rPh>
    <rPh sb="16" eb="18">
      <t>コスウ</t>
    </rPh>
    <rPh sb="19" eb="20">
      <t>スク</t>
    </rPh>
    <rPh sb="22" eb="24">
      <t>リョウキン</t>
    </rPh>
    <rPh sb="24" eb="26">
      <t>シュウニュウ</t>
    </rPh>
    <rPh sb="37" eb="40">
      <t>シュウエキテキ</t>
    </rPh>
    <rPh sb="40" eb="42">
      <t>シュウシ</t>
    </rPh>
    <rPh sb="42" eb="44">
      <t>ヒリツ</t>
    </rPh>
    <rPh sb="55" eb="56">
      <t>オオ</t>
    </rPh>
    <rPh sb="58" eb="60">
      <t>シタマワ</t>
    </rPh>
    <rPh sb="65" eb="67">
      <t>イッパン</t>
    </rPh>
    <rPh sb="67" eb="69">
      <t>カイケイ</t>
    </rPh>
    <rPh sb="72" eb="74">
      <t>クリイレ</t>
    </rPh>
    <rPh sb="75" eb="76">
      <t>オオ</t>
    </rPh>
    <rPh sb="78" eb="79">
      <t>タヨ</t>
    </rPh>
    <rPh sb="83" eb="84">
      <t>エ</t>
    </rPh>
    <rPh sb="86" eb="88">
      <t>ジョウキョウ</t>
    </rPh>
    <rPh sb="96" eb="98">
      <t>トウガイ</t>
    </rPh>
    <rPh sb="98" eb="100">
      <t>ジギョウ</t>
    </rPh>
    <rPh sb="142" eb="143">
      <t>エキ</t>
    </rPh>
    <rPh sb="387" eb="390">
      <t>ダイキボ</t>
    </rPh>
    <rPh sb="398" eb="399">
      <t>サイ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</si>
</sst>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989248"/>
        <c:axId val="8601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85989248"/>
        <c:axId val="86011904"/>
      </c:lineChart>
      <c:dateAx>
        <c:axId val="85989248"/>
        <c:scaling>
          <c:orientation val="minMax"/>
        </c:scaling>
        <c:delete val="1"/>
        <c:axPos val="b"/>
        <c:numFmt formatCode="ge" sourceLinked="1"/>
        <c:majorTickMark val="none"/>
        <c:minorTickMark val="none"/>
        <c:tickLblPos val="none"/>
        <c:crossAx val="86011904"/>
        <c:crosses val="autoZero"/>
        <c:auto val="1"/>
        <c:lblOffset val="100"/>
        <c:baseTimeUnit val="years"/>
      </c:dateAx>
      <c:valAx>
        <c:axId val="8601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8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49.52</c:v>
                </c:pt>
                <c:pt idx="1">
                  <c:v>55.05</c:v>
                </c:pt>
                <c:pt idx="2">
                  <c:v>55.61</c:v>
                </c:pt>
                <c:pt idx="3">
                  <c:v>57.78</c:v>
                </c:pt>
                <c:pt idx="4">
                  <c:v>56.94</c:v>
                </c:pt>
              </c:numCache>
            </c:numRef>
          </c:val>
        </c:ser>
        <c:dLbls>
          <c:showLegendKey val="0"/>
          <c:showVal val="0"/>
          <c:showCatName val="0"/>
          <c:showSerName val="0"/>
          <c:showPercent val="0"/>
          <c:showBubbleSize val="0"/>
        </c:dLbls>
        <c:gapWidth val="150"/>
        <c:axId val="87395328"/>
        <c:axId val="8740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87395328"/>
        <c:axId val="87409792"/>
      </c:lineChart>
      <c:dateAx>
        <c:axId val="87395328"/>
        <c:scaling>
          <c:orientation val="minMax"/>
        </c:scaling>
        <c:delete val="1"/>
        <c:axPos val="b"/>
        <c:numFmt formatCode="ge" sourceLinked="1"/>
        <c:majorTickMark val="none"/>
        <c:minorTickMark val="none"/>
        <c:tickLblPos val="none"/>
        <c:crossAx val="87409792"/>
        <c:crosses val="autoZero"/>
        <c:auto val="1"/>
        <c:lblOffset val="100"/>
        <c:baseTimeUnit val="years"/>
      </c:dateAx>
      <c:valAx>
        <c:axId val="874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95.37</c:v>
                </c:pt>
                <c:pt idx="1">
                  <c:v>92.71</c:v>
                </c:pt>
                <c:pt idx="2">
                  <c:v>88.64</c:v>
                </c:pt>
                <c:pt idx="3">
                  <c:v>80.45</c:v>
                </c:pt>
                <c:pt idx="4">
                  <c:v>96.81</c:v>
                </c:pt>
              </c:numCache>
            </c:numRef>
          </c:val>
        </c:ser>
        <c:dLbls>
          <c:showLegendKey val="0"/>
          <c:showVal val="0"/>
          <c:showCatName val="0"/>
          <c:showSerName val="0"/>
          <c:showPercent val="0"/>
          <c:showBubbleSize val="0"/>
        </c:dLbls>
        <c:gapWidth val="150"/>
        <c:axId val="87435904"/>
        <c:axId val="8744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87435904"/>
        <c:axId val="87446272"/>
      </c:lineChart>
      <c:dateAx>
        <c:axId val="87435904"/>
        <c:scaling>
          <c:orientation val="minMax"/>
        </c:scaling>
        <c:delete val="1"/>
        <c:axPos val="b"/>
        <c:numFmt formatCode="ge" sourceLinked="1"/>
        <c:majorTickMark val="none"/>
        <c:minorTickMark val="none"/>
        <c:tickLblPos val="none"/>
        <c:crossAx val="87446272"/>
        <c:crosses val="autoZero"/>
        <c:auto val="1"/>
        <c:lblOffset val="100"/>
        <c:baseTimeUnit val="years"/>
      </c:dateAx>
      <c:valAx>
        <c:axId val="8744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75.709999999999994</c:v>
                </c:pt>
                <c:pt idx="1">
                  <c:v>76.239999999999995</c:v>
                </c:pt>
                <c:pt idx="2">
                  <c:v>77.209999999999994</c:v>
                </c:pt>
                <c:pt idx="3">
                  <c:v>77.63</c:v>
                </c:pt>
                <c:pt idx="4">
                  <c:v>75.72</c:v>
                </c:pt>
              </c:numCache>
            </c:numRef>
          </c:val>
        </c:ser>
        <c:dLbls>
          <c:showLegendKey val="0"/>
          <c:showVal val="0"/>
          <c:showCatName val="0"/>
          <c:showSerName val="0"/>
          <c:showPercent val="0"/>
          <c:showBubbleSize val="0"/>
        </c:dLbls>
        <c:gapWidth val="150"/>
        <c:axId val="85861888"/>
        <c:axId val="8586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85861888"/>
        <c:axId val="85863808"/>
      </c:lineChart>
      <c:dateAx>
        <c:axId val="85861888"/>
        <c:scaling>
          <c:orientation val="minMax"/>
        </c:scaling>
        <c:delete val="1"/>
        <c:axPos val="b"/>
        <c:numFmt formatCode="ge" sourceLinked="1"/>
        <c:majorTickMark val="none"/>
        <c:minorTickMark val="none"/>
        <c:tickLblPos val="none"/>
        <c:crossAx val="85863808"/>
        <c:crosses val="autoZero"/>
        <c:auto val="1"/>
        <c:lblOffset val="100"/>
        <c:baseTimeUnit val="years"/>
      </c:dateAx>
      <c:valAx>
        <c:axId val="8586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6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886080"/>
        <c:axId val="8588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886080"/>
        <c:axId val="85888000"/>
      </c:lineChart>
      <c:dateAx>
        <c:axId val="85886080"/>
        <c:scaling>
          <c:orientation val="minMax"/>
        </c:scaling>
        <c:delete val="1"/>
        <c:axPos val="b"/>
        <c:numFmt formatCode="ge" sourceLinked="1"/>
        <c:majorTickMark val="none"/>
        <c:minorTickMark val="none"/>
        <c:tickLblPos val="none"/>
        <c:crossAx val="85888000"/>
        <c:crosses val="autoZero"/>
        <c:auto val="1"/>
        <c:lblOffset val="100"/>
        <c:baseTimeUnit val="years"/>
      </c:dateAx>
      <c:valAx>
        <c:axId val="8588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8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926656"/>
        <c:axId val="8592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926656"/>
        <c:axId val="85928576"/>
      </c:lineChart>
      <c:dateAx>
        <c:axId val="85926656"/>
        <c:scaling>
          <c:orientation val="minMax"/>
        </c:scaling>
        <c:delete val="1"/>
        <c:axPos val="b"/>
        <c:numFmt formatCode="ge" sourceLinked="1"/>
        <c:majorTickMark val="none"/>
        <c:minorTickMark val="none"/>
        <c:tickLblPos val="none"/>
        <c:crossAx val="85928576"/>
        <c:crosses val="autoZero"/>
        <c:auto val="1"/>
        <c:lblOffset val="100"/>
        <c:baseTimeUnit val="years"/>
      </c:dateAx>
      <c:valAx>
        <c:axId val="8592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2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973632"/>
        <c:axId val="859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973632"/>
        <c:axId val="85975808"/>
      </c:lineChart>
      <c:dateAx>
        <c:axId val="85973632"/>
        <c:scaling>
          <c:orientation val="minMax"/>
        </c:scaling>
        <c:delete val="1"/>
        <c:axPos val="b"/>
        <c:numFmt formatCode="ge" sourceLinked="1"/>
        <c:majorTickMark val="none"/>
        <c:minorTickMark val="none"/>
        <c:tickLblPos val="none"/>
        <c:crossAx val="85975808"/>
        <c:crosses val="autoZero"/>
        <c:auto val="1"/>
        <c:lblOffset val="100"/>
        <c:baseTimeUnit val="years"/>
      </c:dateAx>
      <c:valAx>
        <c:axId val="859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185664"/>
        <c:axId val="8720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185664"/>
        <c:axId val="87208320"/>
      </c:lineChart>
      <c:dateAx>
        <c:axId val="87185664"/>
        <c:scaling>
          <c:orientation val="minMax"/>
        </c:scaling>
        <c:delete val="1"/>
        <c:axPos val="b"/>
        <c:numFmt formatCode="ge" sourceLinked="1"/>
        <c:majorTickMark val="none"/>
        <c:minorTickMark val="none"/>
        <c:tickLblPos val="none"/>
        <c:crossAx val="87208320"/>
        <c:crosses val="autoZero"/>
        <c:auto val="1"/>
        <c:lblOffset val="100"/>
        <c:baseTimeUnit val="years"/>
      </c:dateAx>
      <c:valAx>
        <c:axId val="8720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4995.38</c:v>
                </c:pt>
                <c:pt idx="1">
                  <c:v>4924.26</c:v>
                </c:pt>
                <c:pt idx="2">
                  <c:v>4704.9799999999996</c:v>
                </c:pt>
                <c:pt idx="3">
                  <c:v>4646.6499999999996</c:v>
                </c:pt>
                <c:pt idx="4">
                  <c:v>3747.31</c:v>
                </c:pt>
              </c:numCache>
            </c:numRef>
          </c:val>
        </c:ser>
        <c:dLbls>
          <c:showLegendKey val="0"/>
          <c:showVal val="0"/>
          <c:showCatName val="0"/>
          <c:showSerName val="0"/>
          <c:showPercent val="0"/>
          <c:showBubbleSize val="0"/>
        </c:dLbls>
        <c:gapWidth val="150"/>
        <c:axId val="87238144"/>
        <c:axId val="8724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87238144"/>
        <c:axId val="87240064"/>
      </c:lineChart>
      <c:dateAx>
        <c:axId val="87238144"/>
        <c:scaling>
          <c:orientation val="minMax"/>
        </c:scaling>
        <c:delete val="1"/>
        <c:axPos val="b"/>
        <c:numFmt formatCode="ge" sourceLinked="1"/>
        <c:majorTickMark val="none"/>
        <c:minorTickMark val="none"/>
        <c:tickLblPos val="none"/>
        <c:crossAx val="87240064"/>
        <c:crosses val="autoZero"/>
        <c:auto val="1"/>
        <c:lblOffset val="100"/>
        <c:baseTimeUnit val="years"/>
      </c:dateAx>
      <c:valAx>
        <c:axId val="8724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3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21.19</c:v>
                </c:pt>
                <c:pt idx="1">
                  <c:v>19.829999999999998</c:v>
                </c:pt>
                <c:pt idx="2">
                  <c:v>18.079999999999998</c:v>
                </c:pt>
                <c:pt idx="3">
                  <c:v>17.329999999999998</c:v>
                </c:pt>
                <c:pt idx="4">
                  <c:v>20.99</c:v>
                </c:pt>
              </c:numCache>
            </c:numRef>
          </c:val>
        </c:ser>
        <c:dLbls>
          <c:showLegendKey val="0"/>
          <c:showVal val="0"/>
          <c:showCatName val="0"/>
          <c:showSerName val="0"/>
          <c:showPercent val="0"/>
          <c:showBubbleSize val="0"/>
        </c:dLbls>
        <c:gapWidth val="150"/>
        <c:axId val="87252352"/>
        <c:axId val="8726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87252352"/>
        <c:axId val="87266816"/>
      </c:lineChart>
      <c:dateAx>
        <c:axId val="87252352"/>
        <c:scaling>
          <c:orientation val="minMax"/>
        </c:scaling>
        <c:delete val="1"/>
        <c:axPos val="b"/>
        <c:numFmt formatCode="ge" sourceLinked="1"/>
        <c:majorTickMark val="none"/>
        <c:minorTickMark val="none"/>
        <c:tickLblPos val="none"/>
        <c:crossAx val="87266816"/>
        <c:crosses val="autoZero"/>
        <c:auto val="1"/>
        <c:lblOffset val="100"/>
        <c:baseTimeUnit val="years"/>
      </c:dateAx>
      <c:valAx>
        <c:axId val="8726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1239.49</c:v>
                </c:pt>
                <c:pt idx="1">
                  <c:v>1185.46</c:v>
                </c:pt>
                <c:pt idx="2">
                  <c:v>1338.82</c:v>
                </c:pt>
                <c:pt idx="3">
                  <c:v>1415.44</c:v>
                </c:pt>
                <c:pt idx="4">
                  <c:v>1155.01</c:v>
                </c:pt>
              </c:numCache>
            </c:numRef>
          </c:val>
        </c:ser>
        <c:dLbls>
          <c:showLegendKey val="0"/>
          <c:showVal val="0"/>
          <c:showCatName val="0"/>
          <c:showSerName val="0"/>
          <c:showPercent val="0"/>
          <c:showBubbleSize val="0"/>
        </c:dLbls>
        <c:gapWidth val="150"/>
        <c:axId val="87374464"/>
        <c:axId val="873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87374464"/>
        <c:axId val="87380736"/>
      </c:lineChart>
      <c:dateAx>
        <c:axId val="87374464"/>
        <c:scaling>
          <c:orientation val="minMax"/>
        </c:scaling>
        <c:delete val="1"/>
        <c:axPos val="b"/>
        <c:numFmt formatCode="ge" sourceLinked="1"/>
        <c:majorTickMark val="none"/>
        <c:minorTickMark val="none"/>
        <c:tickLblPos val="none"/>
        <c:crossAx val="87380736"/>
        <c:crosses val="autoZero"/>
        <c:auto val="1"/>
        <c:lblOffset val="100"/>
        <c:baseTimeUnit val="years"/>
      </c:dateAx>
      <c:valAx>
        <c:axId val="873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7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6" zoomScaleNormal="100" workbookViewId="0">
      <selection activeCell="B60" sqref="B60:BJ61"/>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滋賀県　日野町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120</v>
      </c>
      <c r="AE8" s="50"/>
      <c r="AF8" s="50"/>
      <c r="AG8" s="50"/>
      <c r="AH8" s="50"/>
      <c r="AI8" s="50"/>
      <c r="AJ8" s="50"/>
      <c r="AK8" s="2"/>
      <c r="AL8" s="51">
        <f>データ!$R$6</f>
        <v>21842</v>
      </c>
      <c r="AM8" s="51"/>
      <c r="AN8" s="51"/>
      <c r="AO8" s="51"/>
      <c r="AP8" s="51"/>
      <c r="AQ8" s="51"/>
      <c r="AR8" s="51"/>
      <c r="AS8" s="51"/>
      <c r="AT8" s="46">
        <f>データ!$S$6</f>
        <v>117.6</v>
      </c>
      <c r="AU8" s="46"/>
      <c r="AV8" s="46"/>
      <c r="AW8" s="46"/>
      <c r="AX8" s="46"/>
      <c r="AY8" s="46"/>
      <c r="AZ8" s="46"/>
      <c r="BA8" s="46"/>
      <c r="BB8" s="46">
        <f>データ!$T$6</f>
        <v>185.73</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0.36</v>
      </c>
      <c r="Q10" s="46"/>
      <c r="R10" s="46"/>
      <c r="S10" s="46"/>
      <c r="T10" s="46"/>
      <c r="U10" s="46"/>
      <c r="V10" s="46"/>
      <c r="W10" s="51">
        <f>データ!$Q$6</f>
        <v>4210</v>
      </c>
      <c r="X10" s="51"/>
      <c r="Y10" s="51"/>
      <c r="Z10" s="51"/>
      <c r="AA10" s="51"/>
      <c r="AB10" s="51"/>
      <c r="AC10" s="51"/>
      <c r="AD10" s="2"/>
      <c r="AE10" s="2"/>
      <c r="AF10" s="2"/>
      <c r="AG10" s="2"/>
      <c r="AH10" s="2"/>
      <c r="AI10" s="2"/>
      <c r="AJ10" s="2"/>
      <c r="AK10" s="2"/>
      <c r="AL10" s="51">
        <f>データ!$U$6</f>
        <v>79</v>
      </c>
      <c r="AM10" s="51"/>
      <c r="AN10" s="51"/>
      <c r="AO10" s="51"/>
      <c r="AP10" s="51"/>
      <c r="AQ10" s="51"/>
      <c r="AR10" s="51"/>
      <c r="AS10" s="51"/>
      <c r="AT10" s="46">
        <f>データ!$V$6</f>
        <v>1.73</v>
      </c>
      <c r="AU10" s="46"/>
      <c r="AV10" s="46"/>
      <c r="AW10" s="46"/>
      <c r="AX10" s="46"/>
      <c r="AY10" s="46"/>
      <c r="AZ10" s="46"/>
      <c r="BA10" s="46"/>
      <c r="BB10" s="46">
        <f>データ!$W$6</f>
        <v>45.66</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123</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253839</v>
      </c>
      <c r="D6" s="34">
        <f t="shared" si="3"/>
        <v>47</v>
      </c>
      <c r="E6" s="34">
        <f t="shared" si="3"/>
        <v>1</v>
      </c>
      <c r="F6" s="34">
        <f t="shared" si="3"/>
        <v>0</v>
      </c>
      <c r="G6" s="34">
        <f t="shared" si="3"/>
        <v>0</v>
      </c>
      <c r="H6" s="34" t="str">
        <f t="shared" si="3"/>
        <v>滋賀県　日野町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0.36</v>
      </c>
      <c r="Q6" s="35">
        <f t="shared" si="3"/>
        <v>4210</v>
      </c>
      <c r="R6" s="35">
        <f t="shared" si="3"/>
        <v>21842</v>
      </c>
      <c r="S6" s="35">
        <f t="shared" si="3"/>
        <v>117.6</v>
      </c>
      <c r="T6" s="35">
        <f t="shared" si="3"/>
        <v>185.73</v>
      </c>
      <c r="U6" s="35">
        <f t="shared" si="3"/>
        <v>79</v>
      </c>
      <c r="V6" s="35">
        <f t="shared" si="3"/>
        <v>1.73</v>
      </c>
      <c r="W6" s="35">
        <f t="shared" si="3"/>
        <v>45.66</v>
      </c>
      <c r="X6" s="36">
        <f>IF(X7="",NA(),X7)</f>
        <v>75.709999999999994</v>
      </c>
      <c r="Y6" s="36">
        <f t="shared" ref="Y6:AG6" si="4">IF(Y7="",NA(),Y7)</f>
        <v>76.239999999999995</v>
      </c>
      <c r="Z6" s="36">
        <f t="shared" si="4"/>
        <v>77.209999999999994</v>
      </c>
      <c r="AA6" s="36">
        <f t="shared" si="4"/>
        <v>77.63</v>
      </c>
      <c r="AB6" s="36">
        <f t="shared" si="4"/>
        <v>75.72</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4995.38</v>
      </c>
      <c r="BF6" s="36">
        <f t="shared" ref="BF6:BN6" si="7">IF(BF7="",NA(),BF7)</f>
        <v>4924.26</v>
      </c>
      <c r="BG6" s="36">
        <f t="shared" si="7"/>
        <v>4704.9799999999996</v>
      </c>
      <c r="BH6" s="36">
        <f t="shared" si="7"/>
        <v>4646.6499999999996</v>
      </c>
      <c r="BI6" s="36">
        <f t="shared" si="7"/>
        <v>3747.31</v>
      </c>
      <c r="BJ6" s="36">
        <f t="shared" si="7"/>
        <v>1496.15</v>
      </c>
      <c r="BK6" s="36">
        <f t="shared" si="7"/>
        <v>1462.56</v>
      </c>
      <c r="BL6" s="36">
        <f t="shared" si="7"/>
        <v>1486.62</v>
      </c>
      <c r="BM6" s="36">
        <f t="shared" si="7"/>
        <v>1510.14</v>
      </c>
      <c r="BN6" s="36">
        <f t="shared" si="7"/>
        <v>1595.62</v>
      </c>
      <c r="BO6" s="35" t="str">
        <f>IF(BO7="","",IF(BO7="-","【-】","【"&amp;SUBSTITUTE(TEXT(BO7,"#,##0.00"),"-","△")&amp;"】"))</f>
        <v>【1,280.76】</v>
      </c>
      <c r="BP6" s="36">
        <f>IF(BP7="",NA(),BP7)</f>
        <v>21.19</v>
      </c>
      <c r="BQ6" s="36">
        <f t="shared" ref="BQ6:BY6" si="8">IF(BQ7="",NA(),BQ7)</f>
        <v>19.829999999999998</v>
      </c>
      <c r="BR6" s="36">
        <f t="shared" si="8"/>
        <v>18.079999999999998</v>
      </c>
      <c r="BS6" s="36">
        <f t="shared" si="8"/>
        <v>17.329999999999998</v>
      </c>
      <c r="BT6" s="36">
        <f t="shared" si="8"/>
        <v>20.99</v>
      </c>
      <c r="BU6" s="36">
        <f t="shared" si="8"/>
        <v>33.01</v>
      </c>
      <c r="BV6" s="36">
        <f t="shared" si="8"/>
        <v>32.39</v>
      </c>
      <c r="BW6" s="36">
        <f t="shared" si="8"/>
        <v>24.39</v>
      </c>
      <c r="BX6" s="36">
        <f t="shared" si="8"/>
        <v>22.67</v>
      </c>
      <c r="BY6" s="36">
        <f t="shared" si="8"/>
        <v>37.92</v>
      </c>
      <c r="BZ6" s="35" t="str">
        <f>IF(BZ7="","",IF(BZ7="-","【-】","【"&amp;SUBSTITUTE(TEXT(BZ7,"#,##0.00"),"-","△")&amp;"】"))</f>
        <v>【53.06】</v>
      </c>
      <c r="CA6" s="36">
        <f>IF(CA7="",NA(),CA7)</f>
        <v>1239.49</v>
      </c>
      <c r="CB6" s="36">
        <f t="shared" ref="CB6:CJ6" si="9">IF(CB7="",NA(),CB7)</f>
        <v>1185.46</v>
      </c>
      <c r="CC6" s="36">
        <f t="shared" si="9"/>
        <v>1338.82</v>
      </c>
      <c r="CD6" s="36">
        <f t="shared" si="9"/>
        <v>1415.44</v>
      </c>
      <c r="CE6" s="36">
        <f t="shared" si="9"/>
        <v>1155.01</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49.52</v>
      </c>
      <c r="CM6" s="36">
        <f t="shared" ref="CM6:CU6" si="10">IF(CM7="",NA(),CM7)</f>
        <v>55.05</v>
      </c>
      <c r="CN6" s="36">
        <f t="shared" si="10"/>
        <v>55.61</v>
      </c>
      <c r="CO6" s="36">
        <f t="shared" si="10"/>
        <v>57.78</v>
      </c>
      <c r="CP6" s="36">
        <f t="shared" si="10"/>
        <v>56.94</v>
      </c>
      <c r="CQ6" s="36">
        <f t="shared" si="10"/>
        <v>51.11</v>
      </c>
      <c r="CR6" s="36">
        <f t="shared" si="10"/>
        <v>50.49</v>
      </c>
      <c r="CS6" s="36">
        <f t="shared" si="10"/>
        <v>48.36</v>
      </c>
      <c r="CT6" s="36">
        <f t="shared" si="10"/>
        <v>48.7</v>
      </c>
      <c r="CU6" s="36">
        <f t="shared" si="10"/>
        <v>46.9</v>
      </c>
      <c r="CV6" s="35" t="str">
        <f>IF(CV7="","",IF(CV7="-","【-】","【"&amp;SUBSTITUTE(TEXT(CV7,"#,##0.00"),"-","△")&amp;"】"))</f>
        <v>【56.28】</v>
      </c>
      <c r="CW6" s="36">
        <f>IF(CW7="",NA(),CW7)</f>
        <v>95.37</v>
      </c>
      <c r="CX6" s="36">
        <f t="shared" ref="CX6:DF6" si="11">IF(CX7="",NA(),CX7)</f>
        <v>92.71</v>
      </c>
      <c r="CY6" s="36">
        <f t="shared" si="11"/>
        <v>88.64</v>
      </c>
      <c r="CZ6" s="36">
        <f t="shared" si="11"/>
        <v>80.45</v>
      </c>
      <c r="DA6" s="36">
        <f t="shared" si="11"/>
        <v>96.81</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253839</v>
      </c>
      <c r="D7" s="38">
        <v>47</v>
      </c>
      <c r="E7" s="38">
        <v>1</v>
      </c>
      <c r="F7" s="38">
        <v>0</v>
      </c>
      <c r="G7" s="38">
        <v>0</v>
      </c>
      <c r="H7" s="38" t="s">
        <v>108</v>
      </c>
      <c r="I7" s="38" t="s">
        <v>109</v>
      </c>
      <c r="J7" s="38" t="s">
        <v>110</v>
      </c>
      <c r="K7" s="38" t="s">
        <v>111</v>
      </c>
      <c r="L7" s="38" t="s">
        <v>112</v>
      </c>
      <c r="M7" s="38"/>
      <c r="N7" s="39" t="s">
        <v>113</v>
      </c>
      <c r="O7" s="39" t="s">
        <v>114</v>
      </c>
      <c r="P7" s="39">
        <v>0.36</v>
      </c>
      <c r="Q7" s="39">
        <v>4210</v>
      </c>
      <c r="R7" s="39">
        <v>21842</v>
      </c>
      <c r="S7" s="39">
        <v>117.6</v>
      </c>
      <c r="T7" s="39">
        <v>185.73</v>
      </c>
      <c r="U7" s="39">
        <v>79</v>
      </c>
      <c r="V7" s="39">
        <v>1.73</v>
      </c>
      <c r="W7" s="39">
        <v>45.66</v>
      </c>
      <c r="X7" s="39">
        <v>75.709999999999994</v>
      </c>
      <c r="Y7" s="39">
        <v>76.239999999999995</v>
      </c>
      <c r="Z7" s="39">
        <v>77.209999999999994</v>
      </c>
      <c r="AA7" s="39">
        <v>77.63</v>
      </c>
      <c r="AB7" s="39">
        <v>75.72</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4995.38</v>
      </c>
      <c r="BF7" s="39">
        <v>4924.26</v>
      </c>
      <c r="BG7" s="39">
        <v>4704.9799999999996</v>
      </c>
      <c r="BH7" s="39">
        <v>4646.6499999999996</v>
      </c>
      <c r="BI7" s="39">
        <v>3747.31</v>
      </c>
      <c r="BJ7" s="39">
        <v>1496.15</v>
      </c>
      <c r="BK7" s="39">
        <v>1462.56</v>
      </c>
      <c r="BL7" s="39">
        <v>1486.62</v>
      </c>
      <c r="BM7" s="39">
        <v>1510.14</v>
      </c>
      <c r="BN7" s="39">
        <v>1595.62</v>
      </c>
      <c r="BO7" s="39">
        <v>1280.76</v>
      </c>
      <c r="BP7" s="39">
        <v>21.19</v>
      </c>
      <c r="BQ7" s="39">
        <v>19.829999999999998</v>
      </c>
      <c r="BR7" s="39">
        <v>18.079999999999998</v>
      </c>
      <c r="BS7" s="39">
        <v>17.329999999999998</v>
      </c>
      <c r="BT7" s="39">
        <v>20.99</v>
      </c>
      <c r="BU7" s="39">
        <v>33.01</v>
      </c>
      <c r="BV7" s="39">
        <v>32.39</v>
      </c>
      <c r="BW7" s="39">
        <v>24.39</v>
      </c>
      <c r="BX7" s="39">
        <v>22.67</v>
      </c>
      <c r="BY7" s="39">
        <v>37.92</v>
      </c>
      <c r="BZ7" s="39">
        <v>53.06</v>
      </c>
      <c r="CA7" s="39">
        <v>1239.49</v>
      </c>
      <c r="CB7" s="39">
        <v>1185.46</v>
      </c>
      <c r="CC7" s="39">
        <v>1338.82</v>
      </c>
      <c r="CD7" s="39">
        <v>1415.44</v>
      </c>
      <c r="CE7" s="39">
        <v>1155.01</v>
      </c>
      <c r="CF7" s="39">
        <v>523.08000000000004</v>
      </c>
      <c r="CG7" s="39">
        <v>530.83000000000004</v>
      </c>
      <c r="CH7" s="39">
        <v>734.18</v>
      </c>
      <c r="CI7" s="39">
        <v>789.62</v>
      </c>
      <c r="CJ7" s="39">
        <v>423.18</v>
      </c>
      <c r="CK7" s="39">
        <v>314.83</v>
      </c>
      <c r="CL7" s="39">
        <v>49.52</v>
      </c>
      <c r="CM7" s="39">
        <v>55.05</v>
      </c>
      <c r="CN7" s="39">
        <v>55.61</v>
      </c>
      <c r="CO7" s="39">
        <v>57.78</v>
      </c>
      <c r="CP7" s="39">
        <v>56.94</v>
      </c>
      <c r="CQ7" s="39">
        <v>51.11</v>
      </c>
      <c r="CR7" s="39">
        <v>50.49</v>
      </c>
      <c r="CS7" s="39">
        <v>48.36</v>
      </c>
      <c r="CT7" s="39">
        <v>48.7</v>
      </c>
      <c r="CU7" s="39">
        <v>46.9</v>
      </c>
      <c r="CV7" s="39">
        <v>56.28</v>
      </c>
      <c r="CW7" s="39">
        <v>95.37</v>
      </c>
      <c r="CX7" s="39">
        <v>92.71</v>
      </c>
      <c r="CY7" s="39">
        <v>88.64</v>
      </c>
      <c r="CZ7" s="39">
        <v>80.45</v>
      </c>
      <c r="DA7" s="39">
        <v>96.81</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日野町</cp:lastModifiedBy>
  <dcterms:created xsi:type="dcterms:W3CDTF">2017-12-25T01:44:49Z</dcterms:created>
  <dcterms:modified xsi:type="dcterms:W3CDTF">2018-02-21T05:04:27Z</dcterms:modified>
  <cp:category/>
</cp:coreProperties>
</file>