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AlgorithmName="SHA-512" workbookHashValue="04HxBNLIr6goQok8A8NHbLpGSWsPVzMfwOyKS6red/HUYY7Mm4xaciNJw3AN2E7rnAB6I9LFAir8SejGIQjUqg==" workbookSaltValue="YsN0rauNWLd7yAN3BzHqUQ==" workbookSpinCount="100000" lockStructure="1"/>
  <bookViews>
    <workbookView xWindow="240" yWindow="60" windowWidth="14940" windowHeight="7875"/>
  </bookViews>
  <sheets>
    <sheet name="法適用_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<sst xmlns="http://schemas.openxmlformats.org/spreadsheetml/2006/main" count="232" uniqueCount="120">
  <si>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</si>
  <si>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</si>
  <si>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</si>
  <si>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</si>
  <si>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</si>
  <si>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</si>
  <si>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</si>
  <si>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</si>
  <si>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</si>
  <si>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</si>
  <si>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</si>
  <si>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</si>
  <si>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</si>
  <si>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</si>
  <si>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</si>
  <si>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</si>
  <si>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</si>
  <si>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</si>
  <si>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</si>
  <si>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</si>
  <si>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</si>
  <si>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</si>
  <si>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</si>
  <si>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</si>
  <si>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</si>
  <si>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</si>
  <si>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</si>
  <si>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</si>
  <si>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</si>
  <si>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</si>
  <si>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</si>
  <si>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</si>
  <si>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</si>
  <si>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</si>
  <si>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</si>
  <si>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</si>
  <si>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</si>
  <si>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</si>
  <si>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</si>
  <si>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</si>
  <si>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</si>
  <si>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</si>
  <si>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</si>
  <si>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</si>
  <si>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</si>
  <si>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</si>
  <si>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</si>
  <si>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</si>
  <si>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</si>
  <si>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</si>
  <si>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</si>
  <si>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</si>
  <si>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</si>
  <si>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</si>
  <si>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</si>
  <si>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</si>
  <si>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</si>
  <si>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</si>
  <si>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</si>
  <si>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</si>
  <si>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</si>
  <si>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</si>
  <si>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</si>
  <si>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</si>
  <si>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</si>
  <si>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</si>
  <si>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</si>
  <si>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</si>
  <si>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</si>
  <si>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</si>
  <si>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</si>
  <si>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</si>
  <si>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</si>
  <si>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</si>
  <si>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</si>
  <si>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</si>
  <si>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</si>
  <si>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</si>
  <si>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</si>
  <si>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</si>
  <si>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</si>
  <si>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</si>
  <si>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</si>
  <si>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</si>
  <si>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</si>
  <si>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</si>
  <si>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</si>
  <si>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</si>
  <si>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</si>
  <si>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</si>
  <si>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</si>
  <si>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</si>
  <si>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</si>
  <si>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</si>
  <si>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</si>
  <si>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</si>
  <si>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</si>
  <si>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</si>
  <si>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</si>
  <si>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</si>
  <si>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</si>
  <si>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</si>
  <si>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</si>
  <si>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</si>
  <si>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</si>
  <si>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滋賀県　東近江市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</si>
  <si>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</si>
  <si>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</si>
  <si>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</si>
  <si>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</si>
  <si>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</si>
  <si>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</si>
  <si>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</si>
  <si>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</si>
  <si>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</si>
  <si>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</si>
  <si>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償却対象資産の減価償却の進捗を表す①有形固定資産減価償却率は、類似団体とほぼ同水準であり、適切な数値と読み取れます。また、法定年数を超えた管路延長の割合を表す②管路経年化率は、類似団体の２分の１以下の低い値となっています。当該年度に更新した管路延長割合を表す③管路更新率は、類似団体よりも低い数値であり、今後の経営も考慮しながら、必要な更新投資が先送りにならないよう管路更新を計画的に進めていく必要があります。</t>
    <phoneticPr fontId="4"/>
  </si>
  <si>
    <t>　経営の健全性・効率性については、類似団体との比較や各指標の基準から、現時点ではほぼ健全経営の数値を維持できているものと分析できます。なお、管内の水道料金統一のため、平成３０年度には永源寺地区の料金改定を実施し、給水収益が増加する見込みです。
　また、老朽化の状況については、現時点で類似団体と比較した場合、耐用年数を経過した施設や管路は多くはありません。
　しかし、今後迎える大規模な施設の更新時期に対応し、中長期的に健全経営を維持できるよう、平成２７年度に策定した東近江市水道事業施設整備計画（アセットマネジメント）及び平成３０年度策定予定の経営戦略並びに経営計画に基づき、更新工事等を計画的に実施していきます。</t>
    <rPh sb="70" eb="72">
      <t>カンナイ</t>
    </rPh>
    <rPh sb="73" eb="75">
      <t>スイドウ</t>
    </rPh>
    <rPh sb="75" eb="77">
      <t>リョウキン</t>
    </rPh>
    <rPh sb="77" eb="79">
      <t>トウイツ</t>
    </rPh>
    <phoneticPr fontId="4"/>
  </si>
  <si>
    <t>非設置</t>
    <rPh sb="0" eb="1">
      <t>ヒ</t>
    </rPh>
    <rPh sb="1" eb="3">
      <t>セッチ</t>
    </rPh>
    <phoneticPr fontId="4"/>
  </si>
  <si>
    <t xml:space="preserve">　①経常収支比率は、平成２３年度の水道料金の改定以降は、単年度収支が黒字となったため、指数は１００％以上で推移しており、②累積欠損金比率は、平成２６年度以降は０となっています。また、１年以内に支払うべき債務への支払能力の指数である③流動比率は、１００％を超えており、類似団体と比較しても支払能力は高い数値となっています。④企業債残高対給水収益比率は、類似団体よりも低い値で推移しており、今後も支払能力を維持しながら施設更新等の経費と新たな借入れとのバランスの取れた綿密な中長期的計画を立て、健全経営を維持していくことが必要です。料金水準の適切性を表す⑤料金回収率は、１００％を上回っており、有収水量１㎥当たりに係る費用を表す⑥給水原価は、類似団体よりやや高くなっているものの適切な費用効率であると分析できます。１日配水能力に対する１日平均配水量の割合を示す⑦施設利用率や、施設の稼働が収益につながっているかを判断する指標である⑧有収率は、類似団体の数値より低い数値となっているため、施設の統廃合やダウンサイジングの検討を進める必要があると考えられます。
　なお、永源寺地区の簡易水道事業を統合したことに伴い、前年度と比較して「⑧有収率」の数値が大きく減となっています。
　また、東近江市水道事業は、平成２５年度から新会計基準を導入（早期適用）しているため、指標の数値の内容が異なっています。
</t>
    <rPh sb="522" eb="523">
      <t>オオ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</si>
</sst>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0.24</c:v>
                </c:pt>
                <c:pt idx="1">
                  <c:v>0.27</c:v>
                </c:pt>
                <c:pt idx="2">
                  <c:v>0.03</c:v>
                </c:pt>
                <c:pt idx="3" formatCode="#,##0.00;&quot;△&quot;#,##0.00">
                  <c:v>0</c:v>
                </c:pt>
                <c:pt idx="4">
                  <c:v>0.34</c:v>
                </c:pt>
              </c:numCache>
            </c:numRef>
          </c:val>
        </c:ser>
        <c:dLbls>
          <c:showLegendKey val="0"/>
          <c:showVal val="0"/>
          <c:showCatName val="0"/>
          <c:showSerName val="0"/>
          <c:showPercent val="0"/>
          <c:showBubbleSize val="0"/>
        </c:dLbls>
        <c:gapWidth val="150"/>
        <c:axId val="140674176"/>
        <c:axId val="1406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140674176"/>
        <c:axId val="140676096"/>
      </c:lineChart>
      <c:dateAx>
        <c:axId val="140674176"/>
        <c:scaling>
          <c:orientation val="minMax"/>
        </c:scaling>
        <c:delete val="1"/>
        <c:axPos val="b"/>
        <c:numFmt formatCode="ge" sourceLinked="1"/>
        <c:majorTickMark val="none"/>
        <c:minorTickMark val="none"/>
        <c:tickLblPos val="none"/>
        <c:crossAx val="140676096"/>
        <c:crosses val="autoZero"/>
        <c:auto val="1"/>
        <c:lblOffset val="100"/>
        <c:baseTimeUnit val="years"/>
      </c:dateAx>
      <c:valAx>
        <c:axId val="1406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6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56.47</c:v>
                </c:pt>
                <c:pt idx="1">
                  <c:v>56.12</c:v>
                </c:pt>
                <c:pt idx="2">
                  <c:v>55.3</c:v>
                </c:pt>
                <c:pt idx="3">
                  <c:v>55.31</c:v>
                </c:pt>
                <c:pt idx="4">
                  <c:v>57.24</c:v>
                </c:pt>
              </c:numCache>
            </c:numRef>
          </c:val>
        </c:ser>
        <c:dLbls>
          <c:showLegendKey val="0"/>
          <c:showVal val="0"/>
          <c:showCatName val="0"/>
          <c:showSerName val="0"/>
          <c:showPercent val="0"/>
          <c:showBubbleSize val="0"/>
        </c:dLbls>
        <c:gapWidth val="150"/>
        <c:axId val="42616320"/>
        <c:axId val="4261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42616320"/>
        <c:axId val="42618240"/>
      </c:lineChart>
      <c:dateAx>
        <c:axId val="42616320"/>
        <c:scaling>
          <c:orientation val="minMax"/>
        </c:scaling>
        <c:delete val="1"/>
        <c:axPos val="b"/>
        <c:numFmt formatCode="ge" sourceLinked="1"/>
        <c:majorTickMark val="none"/>
        <c:minorTickMark val="none"/>
        <c:tickLblPos val="none"/>
        <c:crossAx val="42618240"/>
        <c:crosses val="autoZero"/>
        <c:auto val="1"/>
        <c:lblOffset val="100"/>
        <c:baseTimeUnit val="years"/>
      </c:dateAx>
      <c:valAx>
        <c:axId val="426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89.92</c:v>
                </c:pt>
                <c:pt idx="1">
                  <c:v>89.91</c:v>
                </c:pt>
                <c:pt idx="2">
                  <c:v>89.61</c:v>
                </c:pt>
                <c:pt idx="3">
                  <c:v>89.28</c:v>
                </c:pt>
                <c:pt idx="4">
                  <c:v>86.76</c:v>
                </c:pt>
              </c:numCache>
            </c:numRef>
          </c:val>
        </c:ser>
        <c:dLbls>
          <c:showLegendKey val="0"/>
          <c:showVal val="0"/>
          <c:showCatName val="0"/>
          <c:showSerName val="0"/>
          <c:showPercent val="0"/>
          <c:showBubbleSize val="0"/>
        </c:dLbls>
        <c:gapWidth val="150"/>
        <c:axId val="42669184"/>
        <c:axId val="4267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42669184"/>
        <c:axId val="42671104"/>
      </c:lineChart>
      <c:dateAx>
        <c:axId val="42669184"/>
        <c:scaling>
          <c:orientation val="minMax"/>
        </c:scaling>
        <c:delete val="1"/>
        <c:axPos val="b"/>
        <c:numFmt formatCode="ge" sourceLinked="1"/>
        <c:majorTickMark val="none"/>
        <c:minorTickMark val="none"/>
        <c:tickLblPos val="none"/>
        <c:crossAx val="42671104"/>
        <c:crosses val="autoZero"/>
        <c:auto val="1"/>
        <c:lblOffset val="100"/>
        <c:baseTimeUnit val="years"/>
      </c:dateAx>
      <c:valAx>
        <c:axId val="426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105.06</c:v>
                </c:pt>
                <c:pt idx="1">
                  <c:v>114.53</c:v>
                </c:pt>
                <c:pt idx="2">
                  <c:v>111.39</c:v>
                </c:pt>
                <c:pt idx="3">
                  <c:v>109.05</c:v>
                </c:pt>
                <c:pt idx="4">
                  <c:v>112.91</c:v>
                </c:pt>
              </c:numCache>
            </c:numRef>
          </c:val>
        </c:ser>
        <c:dLbls>
          <c:showLegendKey val="0"/>
          <c:showVal val="0"/>
          <c:showCatName val="0"/>
          <c:showSerName val="0"/>
          <c:showPercent val="0"/>
          <c:showBubbleSize val="0"/>
        </c:dLbls>
        <c:gapWidth val="150"/>
        <c:axId val="196190976"/>
        <c:axId val="19619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196190976"/>
        <c:axId val="196192896"/>
      </c:lineChart>
      <c:dateAx>
        <c:axId val="196190976"/>
        <c:scaling>
          <c:orientation val="minMax"/>
        </c:scaling>
        <c:delete val="1"/>
        <c:axPos val="b"/>
        <c:numFmt formatCode="ge" sourceLinked="1"/>
        <c:majorTickMark val="none"/>
        <c:minorTickMark val="none"/>
        <c:tickLblPos val="none"/>
        <c:crossAx val="196192896"/>
        <c:crosses val="autoZero"/>
        <c:auto val="1"/>
        <c:lblOffset val="100"/>
        <c:baseTimeUnit val="years"/>
      </c:dateAx>
      <c:valAx>
        <c:axId val="196192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61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39.700000000000003</c:v>
                </c:pt>
                <c:pt idx="1">
                  <c:v>45</c:v>
                </c:pt>
                <c:pt idx="2">
                  <c:v>46.8</c:v>
                </c:pt>
                <c:pt idx="3">
                  <c:v>48.3</c:v>
                </c:pt>
                <c:pt idx="4">
                  <c:v>47.62</c:v>
                </c:pt>
              </c:numCache>
            </c:numRef>
          </c:val>
        </c:ser>
        <c:dLbls>
          <c:showLegendKey val="0"/>
          <c:showVal val="0"/>
          <c:showCatName val="0"/>
          <c:showSerName val="0"/>
          <c:showPercent val="0"/>
          <c:showBubbleSize val="0"/>
        </c:dLbls>
        <c:gapWidth val="150"/>
        <c:axId val="42475904"/>
        <c:axId val="4247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42475904"/>
        <c:axId val="42477824"/>
      </c:lineChart>
      <c:dateAx>
        <c:axId val="42475904"/>
        <c:scaling>
          <c:orientation val="minMax"/>
        </c:scaling>
        <c:delete val="1"/>
        <c:axPos val="b"/>
        <c:numFmt formatCode="ge" sourceLinked="1"/>
        <c:majorTickMark val="none"/>
        <c:minorTickMark val="none"/>
        <c:tickLblPos val="none"/>
        <c:crossAx val="42477824"/>
        <c:crosses val="autoZero"/>
        <c:auto val="1"/>
        <c:lblOffset val="100"/>
        <c:baseTimeUnit val="years"/>
      </c:dateAx>
      <c:valAx>
        <c:axId val="4247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4.3600000000000003</c:v>
                </c:pt>
                <c:pt idx="1">
                  <c:v>4.7300000000000004</c:v>
                </c:pt>
                <c:pt idx="2">
                  <c:v>5.37</c:v>
                </c:pt>
                <c:pt idx="3">
                  <c:v>4.1399999999999997</c:v>
                </c:pt>
                <c:pt idx="4">
                  <c:v>4.0199999999999996</c:v>
                </c:pt>
              </c:numCache>
            </c:numRef>
          </c:val>
        </c:ser>
        <c:dLbls>
          <c:showLegendKey val="0"/>
          <c:showVal val="0"/>
          <c:showCatName val="0"/>
          <c:showSerName val="0"/>
          <c:showPercent val="0"/>
          <c:showBubbleSize val="0"/>
        </c:dLbls>
        <c:gapWidth val="150"/>
        <c:axId val="42274816"/>
        <c:axId val="4227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42274816"/>
        <c:axId val="42276736"/>
      </c:lineChart>
      <c:dateAx>
        <c:axId val="42274816"/>
        <c:scaling>
          <c:orientation val="minMax"/>
        </c:scaling>
        <c:delete val="1"/>
        <c:axPos val="b"/>
        <c:numFmt formatCode="ge" sourceLinked="1"/>
        <c:majorTickMark val="none"/>
        <c:minorTickMark val="none"/>
        <c:tickLblPos val="none"/>
        <c:crossAx val="42276736"/>
        <c:crosses val="autoZero"/>
        <c:auto val="1"/>
        <c:lblOffset val="100"/>
        <c:baseTimeUnit val="years"/>
      </c:dateAx>
      <c:valAx>
        <c:axId val="4227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7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36.26</c:v>
                </c:pt>
                <c:pt idx="1">
                  <c:v>29.15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2305408"/>
        <c:axId val="423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42305408"/>
        <c:axId val="42319872"/>
      </c:lineChart>
      <c:dateAx>
        <c:axId val="42305408"/>
        <c:scaling>
          <c:orientation val="minMax"/>
        </c:scaling>
        <c:delete val="1"/>
        <c:axPos val="b"/>
        <c:numFmt formatCode="ge" sourceLinked="1"/>
        <c:majorTickMark val="none"/>
        <c:minorTickMark val="none"/>
        <c:tickLblPos val="none"/>
        <c:crossAx val="42319872"/>
        <c:crosses val="autoZero"/>
        <c:auto val="1"/>
        <c:lblOffset val="100"/>
        <c:baseTimeUnit val="years"/>
      </c:dateAx>
      <c:valAx>
        <c:axId val="42319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30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583.20000000000005</c:v>
                </c:pt>
                <c:pt idx="1">
                  <c:v>457.24</c:v>
                </c:pt>
                <c:pt idx="2">
                  <c:v>392.96</c:v>
                </c:pt>
                <c:pt idx="3">
                  <c:v>383.74</c:v>
                </c:pt>
                <c:pt idx="4">
                  <c:v>433.9</c:v>
                </c:pt>
              </c:numCache>
            </c:numRef>
          </c:val>
        </c:ser>
        <c:dLbls>
          <c:showLegendKey val="0"/>
          <c:showVal val="0"/>
          <c:showCatName val="0"/>
          <c:showSerName val="0"/>
          <c:showPercent val="0"/>
          <c:showBubbleSize val="0"/>
        </c:dLbls>
        <c:gapWidth val="150"/>
        <c:axId val="42358272"/>
        <c:axId val="4236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42358272"/>
        <c:axId val="42360192"/>
      </c:lineChart>
      <c:dateAx>
        <c:axId val="42358272"/>
        <c:scaling>
          <c:orientation val="minMax"/>
        </c:scaling>
        <c:delete val="1"/>
        <c:axPos val="b"/>
        <c:numFmt formatCode="ge" sourceLinked="1"/>
        <c:majorTickMark val="none"/>
        <c:minorTickMark val="none"/>
        <c:tickLblPos val="none"/>
        <c:crossAx val="42360192"/>
        <c:crosses val="autoZero"/>
        <c:auto val="1"/>
        <c:lblOffset val="100"/>
        <c:baseTimeUnit val="years"/>
      </c:dateAx>
      <c:valAx>
        <c:axId val="42360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3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176.37</c:v>
                </c:pt>
                <c:pt idx="1">
                  <c:v>168.52</c:v>
                </c:pt>
                <c:pt idx="2">
                  <c:v>161.86000000000001</c:v>
                </c:pt>
                <c:pt idx="3">
                  <c:v>152</c:v>
                </c:pt>
                <c:pt idx="4">
                  <c:v>177.41</c:v>
                </c:pt>
              </c:numCache>
            </c:numRef>
          </c:val>
        </c:ser>
        <c:dLbls>
          <c:showLegendKey val="0"/>
          <c:showVal val="0"/>
          <c:showCatName val="0"/>
          <c:showSerName val="0"/>
          <c:showPercent val="0"/>
          <c:showBubbleSize val="0"/>
        </c:dLbls>
        <c:gapWidth val="150"/>
        <c:axId val="42372480"/>
        <c:axId val="4238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42372480"/>
        <c:axId val="42386944"/>
      </c:lineChart>
      <c:dateAx>
        <c:axId val="42372480"/>
        <c:scaling>
          <c:orientation val="minMax"/>
        </c:scaling>
        <c:delete val="1"/>
        <c:axPos val="b"/>
        <c:numFmt formatCode="ge" sourceLinked="1"/>
        <c:majorTickMark val="none"/>
        <c:minorTickMark val="none"/>
        <c:tickLblPos val="none"/>
        <c:crossAx val="42386944"/>
        <c:crosses val="autoZero"/>
        <c:auto val="1"/>
        <c:lblOffset val="100"/>
        <c:baseTimeUnit val="years"/>
      </c:dateAx>
      <c:valAx>
        <c:axId val="42386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37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99.12</c:v>
                </c:pt>
                <c:pt idx="1">
                  <c:v>98.1</c:v>
                </c:pt>
                <c:pt idx="2">
                  <c:v>107.22</c:v>
                </c:pt>
                <c:pt idx="3">
                  <c:v>103.47</c:v>
                </c:pt>
                <c:pt idx="4">
                  <c:v>102.15</c:v>
                </c:pt>
              </c:numCache>
            </c:numRef>
          </c:val>
        </c:ser>
        <c:dLbls>
          <c:showLegendKey val="0"/>
          <c:showVal val="0"/>
          <c:showCatName val="0"/>
          <c:showSerName val="0"/>
          <c:showPercent val="0"/>
          <c:showBubbleSize val="0"/>
        </c:dLbls>
        <c:gapWidth val="150"/>
        <c:axId val="42421248"/>
        <c:axId val="4243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42421248"/>
        <c:axId val="42431616"/>
      </c:lineChart>
      <c:dateAx>
        <c:axId val="42421248"/>
        <c:scaling>
          <c:orientation val="minMax"/>
        </c:scaling>
        <c:delete val="1"/>
        <c:axPos val="b"/>
        <c:numFmt formatCode="ge" sourceLinked="1"/>
        <c:majorTickMark val="none"/>
        <c:minorTickMark val="none"/>
        <c:tickLblPos val="none"/>
        <c:crossAx val="42431616"/>
        <c:crosses val="autoZero"/>
        <c:auto val="1"/>
        <c:lblOffset val="100"/>
        <c:baseTimeUnit val="years"/>
      </c:dateAx>
      <c:valAx>
        <c:axId val="424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173.67</c:v>
                </c:pt>
                <c:pt idx="1">
                  <c:v>176.1</c:v>
                </c:pt>
                <c:pt idx="2">
                  <c:v>161.99</c:v>
                </c:pt>
                <c:pt idx="3">
                  <c:v>167.78</c:v>
                </c:pt>
                <c:pt idx="4">
                  <c:v>169.34</c:v>
                </c:pt>
              </c:numCache>
            </c:numRef>
          </c:val>
        </c:ser>
        <c:dLbls>
          <c:showLegendKey val="0"/>
          <c:showVal val="0"/>
          <c:showCatName val="0"/>
          <c:showSerName val="0"/>
          <c:showPercent val="0"/>
          <c:showBubbleSize val="0"/>
        </c:dLbls>
        <c:gapWidth val="150"/>
        <c:axId val="42465152"/>
        <c:axId val="426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42465152"/>
        <c:axId val="42602496"/>
      </c:lineChart>
      <c:dateAx>
        <c:axId val="42465152"/>
        <c:scaling>
          <c:orientation val="minMax"/>
        </c:scaling>
        <c:delete val="1"/>
        <c:axPos val="b"/>
        <c:numFmt formatCode="ge" sourceLinked="1"/>
        <c:majorTickMark val="none"/>
        <c:minorTickMark val="none"/>
        <c:tickLblPos val="none"/>
        <c:crossAx val="42602496"/>
        <c:crosses val="autoZero"/>
        <c:auto val="1"/>
        <c:lblOffset val="100"/>
        <c:baseTimeUnit val="years"/>
      </c:dateAx>
      <c:valAx>
        <c:axId val="426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6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13" zoomScaleNormal="100" workbookViewId="0">
      <selection activeCell="BL45" sqref="BL45:BZ4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滋賀県　東近江市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118</v>
      </c>
      <c r="AE8" s="84"/>
      <c r="AF8" s="84"/>
      <c r="AG8" s="84"/>
      <c r="AH8" s="84"/>
      <c r="AI8" s="84"/>
      <c r="AJ8" s="84"/>
      <c r="AK8" s="5"/>
      <c r="AL8" s="71">
        <f>データ!$R$6</f>
        <v>115178</v>
      </c>
      <c r="AM8" s="71"/>
      <c r="AN8" s="71"/>
      <c r="AO8" s="71"/>
      <c r="AP8" s="71"/>
      <c r="AQ8" s="71"/>
      <c r="AR8" s="71"/>
      <c r="AS8" s="71"/>
      <c r="AT8" s="67">
        <f>データ!$S$6</f>
        <v>388.37</v>
      </c>
      <c r="AU8" s="68"/>
      <c r="AV8" s="68"/>
      <c r="AW8" s="68"/>
      <c r="AX8" s="68"/>
      <c r="AY8" s="68"/>
      <c r="AZ8" s="68"/>
      <c r="BA8" s="68"/>
      <c r="BB8" s="70">
        <f>データ!$T$6</f>
        <v>296.57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75.540000000000006</v>
      </c>
      <c r="J10" s="68"/>
      <c r="K10" s="68"/>
      <c r="L10" s="68"/>
      <c r="M10" s="68"/>
      <c r="N10" s="68"/>
      <c r="O10" s="69"/>
      <c r="P10" s="70">
        <f>データ!$P$6</f>
        <v>86.76</v>
      </c>
      <c r="Q10" s="70"/>
      <c r="R10" s="70"/>
      <c r="S10" s="70"/>
      <c r="T10" s="70"/>
      <c r="U10" s="70"/>
      <c r="V10" s="70"/>
      <c r="W10" s="71">
        <f>データ!$Q$6</f>
        <v>3390</v>
      </c>
      <c r="X10" s="71"/>
      <c r="Y10" s="71"/>
      <c r="Z10" s="71"/>
      <c r="AA10" s="71"/>
      <c r="AB10" s="71"/>
      <c r="AC10" s="71"/>
      <c r="AD10" s="2"/>
      <c r="AE10" s="2"/>
      <c r="AF10" s="2"/>
      <c r="AG10" s="2"/>
      <c r="AH10" s="5"/>
      <c r="AI10" s="5"/>
      <c r="AJ10" s="5"/>
      <c r="AK10" s="5"/>
      <c r="AL10" s="71">
        <f>データ!$U$6</f>
        <v>99717</v>
      </c>
      <c r="AM10" s="71"/>
      <c r="AN10" s="71"/>
      <c r="AO10" s="71"/>
      <c r="AP10" s="71"/>
      <c r="AQ10" s="71"/>
      <c r="AR10" s="71"/>
      <c r="AS10" s="71"/>
      <c r="AT10" s="67">
        <f>データ!$V$6</f>
        <v>147.47</v>
      </c>
      <c r="AU10" s="68"/>
      <c r="AV10" s="68"/>
      <c r="AW10" s="68"/>
      <c r="AX10" s="68"/>
      <c r="AY10" s="68"/>
      <c r="AZ10" s="68"/>
      <c r="BA10" s="68"/>
      <c r="BB10" s="70">
        <f>データ!$W$6</f>
        <v>676.18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algorithmName="SHA-512" hashValue="22iH0/ZhX9ZX3X21cue7mTWbnqDFH5YJOcVc1jhqPGLNDTbjWjoetYWo/SMd0qK/XCo6w48Dm/YZKIE62mQD5g==" saltValue="vNlg+pzHwGzODw1TjY2zq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F1" workbookViewId="0">
      <selection activeCell="CP8" sqref="CP8"/>
    </sheetView>
  </sheetViews>
  <sheetFormatPr defaultColWidth="9"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252131</v>
      </c>
      <c r="D6" s="34">
        <f t="shared" si="3"/>
        <v>46</v>
      </c>
      <c r="E6" s="34">
        <f t="shared" si="3"/>
        <v>1</v>
      </c>
      <c r="F6" s="34">
        <f t="shared" si="3"/>
        <v>0</v>
      </c>
      <c r="G6" s="34">
        <f t="shared" si="3"/>
        <v>1</v>
      </c>
      <c r="H6" s="34" t="str">
        <f t="shared" si="3"/>
        <v>滋賀県　東近江市</v>
      </c>
      <c r="I6" s="34" t="str">
        <f t="shared" si="3"/>
        <v>法適用</v>
      </c>
      <c r="J6" s="34" t="str">
        <f t="shared" si="3"/>
        <v>水道事業</v>
      </c>
      <c r="K6" s="34" t="str">
        <f t="shared" si="3"/>
        <v>末端給水事業</v>
      </c>
      <c r="L6" s="34" t="str">
        <f t="shared" si="3"/>
        <v>A4</v>
      </c>
      <c r="M6" s="34">
        <f t="shared" si="3"/>
        <v>0</v>
      </c>
      <c r="N6" s="35" t="str">
        <f t="shared" si="3"/>
        <v>-</v>
      </c>
      <c r="O6" s="35">
        <f t="shared" si="3"/>
        <v>75.540000000000006</v>
      </c>
      <c r="P6" s="35">
        <f t="shared" si="3"/>
        <v>86.76</v>
      </c>
      <c r="Q6" s="35">
        <f t="shared" si="3"/>
        <v>3390</v>
      </c>
      <c r="R6" s="35">
        <f t="shared" si="3"/>
        <v>115178</v>
      </c>
      <c r="S6" s="35">
        <f t="shared" si="3"/>
        <v>388.37</v>
      </c>
      <c r="T6" s="35">
        <f t="shared" si="3"/>
        <v>296.57</v>
      </c>
      <c r="U6" s="35">
        <f t="shared" si="3"/>
        <v>99717</v>
      </c>
      <c r="V6" s="35">
        <f t="shared" si="3"/>
        <v>147.47</v>
      </c>
      <c r="W6" s="35">
        <f t="shared" si="3"/>
        <v>676.18</v>
      </c>
      <c r="X6" s="36">
        <f>IF(X7="",NA(),X7)</f>
        <v>105.06</v>
      </c>
      <c r="Y6" s="36">
        <f t="shared" ref="Y6:AG6" si="4">IF(Y7="",NA(),Y7)</f>
        <v>114.53</v>
      </c>
      <c r="Z6" s="36">
        <f t="shared" si="4"/>
        <v>111.39</v>
      </c>
      <c r="AA6" s="36">
        <f t="shared" si="4"/>
        <v>109.05</v>
      </c>
      <c r="AB6" s="36">
        <f t="shared" si="4"/>
        <v>112.91</v>
      </c>
      <c r="AC6" s="36">
        <f t="shared" si="4"/>
        <v>108.24</v>
      </c>
      <c r="AD6" s="36">
        <f t="shared" si="4"/>
        <v>107.8</v>
      </c>
      <c r="AE6" s="36">
        <f t="shared" si="4"/>
        <v>111.96</v>
      </c>
      <c r="AF6" s="36">
        <f t="shared" si="4"/>
        <v>112.69</v>
      </c>
      <c r="AG6" s="36">
        <f t="shared" si="4"/>
        <v>113.16</v>
      </c>
      <c r="AH6" s="35" t="str">
        <f>IF(AH7="","",IF(AH7="-","【-】","【"&amp;SUBSTITUTE(TEXT(AH7,"#,##0.00"),"-","△")&amp;"】"))</f>
        <v>【114.35】</v>
      </c>
      <c r="AI6" s="36">
        <f>IF(AI7="",NA(),AI7)</f>
        <v>36.26</v>
      </c>
      <c r="AJ6" s="36">
        <f t="shared" ref="AJ6:AR6" si="5">IF(AJ7="",NA(),AJ7)</f>
        <v>29.15</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583.20000000000005</v>
      </c>
      <c r="AU6" s="36">
        <f t="shared" ref="AU6:BC6" si="6">IF(AU7="",NA(),AU7)</f>
        <v>457.24</v>
      </c>
      <c r="AV6" s="36">
        <f t="shared" si="6"/>
        <v>392.96</v>
      </c>
      <c r="AW6" s="36">
        <f t="shared" si="6"/>
        <v>383.74</v>
      </c>
      <c r="AX6" s="36">
        <f t="shared" si="6"/>
        <v>433.9</v>
      </c>
      <c r="AY6" s="36">
        <f t="shared" si="6"/>
        <v>701</v>
      </c>
      <c r="AZ6" s="36">
        <f t="shared" si="6"/>
        <v>739.59</v>
      </c>
      <c r="BA6" s="36">
        <f t="shared" si="6"/>
        <v>335.95</v>
      </c>
      <c r="BB6" s="36">
        <f t="shared" si="6"/>
        <v>346.59</v>
      </c>
      <c r="BC6" s="36">
        <f t="shared" si="6"/>
        <v>357.82</v>
      </c>
      <c r="BD6" s="35" t="str">
        <f>IF(BD7="","",IF(BD7="-","【-】","【"&amp;SUBSTITUTE(TEXT(BD7,"#,##0.00"),"-","△")&amp;"】"))</f>
        <v>【262.87】</v>
      </c>
      <c r="BE6" s="36">
        <f>IF(BE7="",NA(),BE7)</f>
        <v>176.37</v>
      </c>
      <c r="BF6" s="36">
        <f t="shared" ref="BF6:BN6" si="7">IF(BF7="",NA(),BF7)</f>
        <v>168.52</v>
      </c>
      <c r="BG6" s="36">
        <f t="shared" si="7"/>
        <v>161.86000000000001</v>
      </c>
      <c r="BH6" s="36">
        <f t="shared" si="7"/>
        <v>152</v>
      </c>
      <c r="BI6" s="36">
        <f t="shared" si="7"/>
        <v>177.41</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99.12</v>
      </c>
      <c r="BQ6" s="36">
        <f t="shared" ref="BQ6:BY6" si="8">IF(BQ7="",NA(),BQ7)</f>
        <v>98.1</v>
      </c>
      <c r="BR6" s="36">
        <f t="shared" si="8"/>
        <v>107.22</v>
      </c>
      <c r="BS6" s="36">
        <f t="shared" si="8"/>
        <v>103.47</v>
      </c>
      <c r="BT6" s="36">
        <f t="shared" si="8"/>
        <v>102.15</v>
      </c>
      <c r="BU6" s="36">
        <f t="shared" si="8"/>
        <v>100.27</v>
      </c>
      <c r="BV6" s="36">
        <f t="shared" si="8"/>
        <v>99.46</v>
      </c>
      <c r="BW6" s="36">
        <f t="shared" si="8"/>
        <v>105.21</v>
      </c>
      <c r="BX6" s="36">
        <f t="shared" si="8"/>
        <v>105.71</v>
      </c>
      <c r="BY6" s="36">
        <f t="shared" si="8"/>
        <v>106.01</v>
      </c>
      <c r="BZ6" s="35" t="str">
        <f>IF(BZ7="","",IF(BZ7="-","【-】","【"&amp;SUBSTITUTE(TEXT(BZ7,"#,##0.00"),"-","△")&amp;"】"))</f>
        <v>【105.59】</v>
      </c>
      <c r="CA6" s="36">
        <f>IF(CA7="",NA(),CA7)</f>
        <v>173.67</v>
      </c>
      <c r="CB6" s="36">
        <f t="shared" ref="CB6:CJ6" si="9">IF(CB7="",NA(),CB7)</f>
        <v>176.1</v>
      </c>
      <c r="CC6" s="36">
        <f t="shared" si="9"/>
        <v>161.99</v>
      </c>
      <c r="CD6" s="36">
        <f t="shared" si="9"/>
        <v>167.78</v>
      </c>
      <c r="CE6" s="36">
        <f t="shared" si="9"/>
        <v>169.34</v>
      </c>
      <c r="CF6" s="36">
        <f t="shared" si="9"/>
        <v>169.62</v>
      </c>
      <c r="CG6" s="36">
        <f t="shared" si="9"/>
        <v>171.78</v>
      </c>
      <c r="CH6" s="36">
        <f t="shared" si="9"/>
        <v>162.59</v>
      </c>
      <c r="CI6" s="36">
        <f t="shared" si="9"/>
        <v>162.15</v>
      </c>
      <c r="CJ6" s="36">
        <f t="shared" si="9"/>
        <v>162.24</v>
      </c>
      <c r="CK6" s="35" t="str">
        <f>IF(CK7="","",IF(CK7="-","【-】","【"&amp;SUBSTITUTE(TEXT(CK7,"#,##0.00"),"-","△")&amp;"】"))</f>
        <v>【163.27】</v>
      </c>
      <c r="CL6" s="36">
        <f>IF(CL7="",NA(),CL7)</f>
        <v>56.47</v>
      </c>
      <c r="CM6" s="36">
        <f t="shared" ref="CM6:CU6" si="10">IF(CM7="",NA(),CM7)</f>
        <v>56.12</v>
      </c>
      <c r="CN6" s="36">
        <f t="shared" si="10"/>
        <v>55.3</v>
      </c>
      <c r="CO6" s="36">
        <f t="shared" si="10"/>
        <v>55.31</v>
      </c>
      <c r="CP6" s="36">
        <f t="shared" si="10"/>
        <v>57.24</v>
      </c>
      <c r="CQ6" s="36">
        <f t="shared" si="10"/>
        <v>59.88</v>
      </c>
      <c r="CR6" s="36">
        <f t="shared" si="10"/>
        <v>59.68</v>
      </c>
      <c r="CS6" s="36">
        <f t="shared" si="10"/>
        <v>59.17</v>
      </c>
      <c r="CT6" s="36">
        <f t="shared" si="10"/>
        <v>59.34</v>
      </c>
      <c r="CU6" s="36">
        <f t="shared" si="10"/>
        <v>59.11</v>
      </c>
      <c r="CV6" s="35" t="str">
        <f>IF(CV7="","",IF(CV7="-","【-】","【"&amp;SUBSTITUTE(TEXT(CV7,"#,##0.00"),"-","△")&amp;"】"))</f>
        <v>【59.94】</v>
      </c>
      <c r="CW6" s="36">
        <f>IF(CW7="",NA(),CW7)</f>
        <v>89.92</v>
      </c>
      <c r="CX6" s="36">
        <f t="shared" ref="CX6:DF6" si="11">IF(CX7="",NA(),CX7)</f>
        <v>89.91</v>
      </c>
      <c r="CY6" s="36">
        <f t="shared" si="11"/>
        <v>89.61</v>
      </c>
      <c r="CZ6" s="36">
        <f t="shared" si="11"/>
        <v>89.28</v>
      </c>
      <c r="DA6" s="36">
        <f t="shared" si="11"/>
        <v>86.76</v>
      </c>
      <c r="DB6" s="36">
        <f t="shared" si="11"/>
        <v>87.65</v>
      </c>
      <c r="DC6" s="36">
        <f t="shared" si="11"/>
        <v>87.63</v>
      </c>
      <c r="DD6" s="36">
        <f t="shared" si="11"/>
        <v>87.6</v>
      </c>
      <c r="DE6" s="36">
        <f t="shared" si="11"/>
        <v>87.74</v>
      </c>
      <c r="DF6" s="36">
        <f t="shared" si="11"/>
        <v>87.91</v>
      </c>
      <c r="DG6" s="35" t="str">
        <f>IF(DG7="","",IF(DG7="-","【-】","【"&amp;SUBSTITUTE(TEXT(DG7,"#,##0.00"),"-","△")&amp;"】"))</f>
        <v>【90.22】</v>
      </c>
      <c r="DH6" s="36">
        <f>IF(DH7="",NA(),DH7)</f>
        <v>39.700000000000003</v>
      </c>
      <c r="DI6" s="36">
        <f t="shared" ref="DI6:DQ6" si="12">IF(DI7="",NA(),DI7)</f>
        <v>45</v>
      </c>
      <c r="DJ6" s="36">
        <f t="shared" si="12"/>
        <v>46.8</v>
      </c>
      <c r="DK6" s="36">
        <f t="shared" si="12"/>
        <v>48.3</v>
      </c>
      <c r="DL6" s="36">
        <f t="shared" si="12"/>
        <v>47.62</v>
      </c>
      <c r="DM6" s="36">
        <f t="shared" si="12"/>
        <v>38.69</v>
      </c>
      <c r="DN6" s="36">
        <f t="shared" si="12"/>
        <v>39.65</v>
      </c>
      <c r="DO6" s="36">
        <f t="shared" si="12"/>
        <v>45.25</v>
      </c>
      <c r="DP6" s="36">
        <f t="shared" si="12"/>
        <v>46.27</v>
      </c>
      <c r="DQ6" s="36">
        <f t="shared" si="12"/>
        <v>46.88</v>
      </c>
      <c r="DR6" s="35" t="str">
        <f>IF(DR7="","",IF(DR7="-","【-】","【"&amp;SUBSTITUTE(TEXT(DR7,"#,##0.00"),"-","△")&amp;"】"))</f>
        <v>【47.91】</v>
      </c>
      <c r="DS6" s="36">
        <f>IF(DS7="",NA(),DS7)</f>
        <v>4.3600000000000003</v>
      </c>
      <c r="DT6" s="36">
        <f t="shared" ref="DT6:EB6" si="13">IF(DT7="",NA(),DT7)</f>
        <v>4.7300000000000004</v>
      </c>
      <c r="DU6" s="36">
        <f t="shared" si="13"/>
        <v>5.37</v>
      </c>
      <c r="DV6" s="36">
        <f t="shared" si="13"/>
        <v>4.1399999999999997</v>
      </c>
      <c r="DW6" s="36">
        <f t="shared" si="13"/>
        <v>4.0199999999999996</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0.24</v>
      </c>
      <c r="EE6" s="36">
        <f t="shared" ref="EE6:EM6" si="14">IF(EE7="",NA(),EE7)</f>
        <v>0.27</v>
      </c>
      <c r="EF6" s="36">
        <f t="shared" si="14"/>
        <v>0.03</v>
      </c>
      <c r="EG6" s="35">
        <f t="shared" si="14"/>
        <v>0</v>
      </c>
      <c r="EH6" s="36">
        <f t="shared" si="14"/>
        <v>0.34</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252131</v>
      </c>
      <c r="D7" s="38">
        <v>46</v>
      </c>
      <c r="E7" s="38">
        <v>1</v>
      </c>
      <c r="F7" s="38">
        <v>0</v>
      </c>
      <c r="G7" s="38">
        <v>1</v>
      </c>
      <c r="H7" s="38" t="s">
        <v>105</v>
      </c>
      <c r="I7" s="38" t="s">
        <v>106</v>
      </c>
      <c r="J7" s="38" t="s">
        <v>107</v>
      </c>
      <c r="K7" s="38" t="s">
        <v>108</v>
      </c>
      <c r="L7" s="38" t="s">
        <v>109</v>
      </c>
      <c r="M7" s="38"/>
      <c r="N7" s="39" t="s">
        <v>110</v>
      </c>
      <c r="O7" s="39">
        <v>75.540000000000006</v>
      </c>
      <c r="P7" s="39">
        <v>86.76</v>
      </c>
      <c r="Q7" s="39">
        <v>3390</v>
      </c>
      <c r="R7" s="39">
        <v>115178</v>
      </c>
      <c r="S7" s="39">
        <v>388.37</v>
      </c>
      <c r="T7" s="39">
        <v>296.57</v>
      </c>
      <c r="U7" s="39">
        <v>99717</v>
      </c>
      <c r="V7" s="39">
        <v>147.47</v>
      </c>
      <c r="W7" s="39">
        <v>676.18</v>
      </c>
      <c r="X7" s="39">
        <v>105.06</v>
      </c>
      <c r="Y7" s="39">
        <v>114.53</v>
      </c>
      <c r="Z7" s="39">
        <v>111.39</v>
      </c>
      <c r="AA7" s="39">
        <v>109.05</v>
      </c>
      <c r="AB7" s="39">
        <v>112.91</v>
      </c>
      <c r="AC7" s="39">
        <v>108.24</v>
      </c>
      <c r="AD7" s="39">
        <v>107.8</v>
      </c>
      <c r="AE7" s="39">
        <v>111.96</v>
      </c>
      <c r="AF7" s="39">
        <v>112.69</v>
      </c>
      <c r="AG7" s="39">
        <v>113.16</v>
      </c>
      <c r="AH7" s="39">
        <v>114.35</v>
      </c>
      <c r="AI7" s="39">
        <v>36.26</v>
      </c>
      <c r="AJ7" s="39">
        <v>29.15</v>
      </c>
      <c r="AK7" s="39">
        <v>0</v>
      </c>
      <c r="AL7" s="39">
        <v>0</v>
      </c>
      <c r="AM7" s="39">
        <v>0</v>
      </c>
      <c r="AN7" s="39">
        <v>4.46</v>
      </c>
      <c r="AO7" s="39">
        <v>4.3899999999999997</v>
      </c>
      <c r="AP7" s="39">
        <v>0.41</v>
      </c>
      <c r="AQ7" s="39">
        <v>0.54</v>
      </c>
      <c r="AR7" s="39">
        <v>0.68</v>
      </c>
      <c r="AS7" s="39">
        <v>0.79</v>
      </c>
      <c r="AT7" s="39">
        <v>583.20000000000005</v>
      </c>
      <c r="AU7" s="39">
        <v>457.24</v>
      </c>
      <c r="AV7" s="39">
        <v>392.96</v>
      </c>
      <c r="AW7" s="39">
        <v>383.74</v>
      </c>
      <c r="AX7" s="39">
        <v>433.9</v>
      </c>
      <c r="AY7" s="39">
        <v>701</v>
      </c>
      <c r="AZ7" s="39">
        <v>739.59</v>
      </c>
      <c r="BA7" s="39">
        <v>335.95</v>
      </c>
      <c r="BB7" s="39">
        <v>346.59</v>
      </c>
      <c r="BC7" s="39">
        <v>357.82</v>
      </c>
      <c r="BD7" s="39">
        <v>262.87</v>
      </c>
      <c r="BE7" s="39">
        <v>176.37</v>
      </c>
      <c r="BF7" s="39">
        <v>168.52</v>
      </c>
      <c r="BG7" s="39">
        <v>161.86000000000001</v>
      </c>
      <c r="BH7" s="39">
        <v>152</v>
      </c>
      <c r="BI7" s="39">
        <v>177.41</v>
      </c>
      <c r="BJ7" s="39">
        <v>330.99</v>
      </c>
      <c r="BK7" s="39">
        <v>324.08999999999997</v>
      </c>
      <c r="BL7" s="39">
        <v>319.82</v>
      </c>
      <c r="BM7" s="39">
        <v>312.02999999999997</v>
      </c>
      <c r="BN7" s="39">
        <v>307.45999999999998</v>
      </c>
      <c r="BO7" s="39">
        <v>270.87</v>
      </c>
      <c r="BP7" s="39">
        <v>99.12</v>
      </c>
      <c r="BQ7" s="39">
        <v>98.1</v>
      </c>
      <c r="BR7" s="39">
        <v>107.22</v>
      </c>
      <c r="BS7" s="39">
        <v>103.47</v>
      </c>
      <c r="BT7" s="39">
        <v>102.15</v>
      </c>
      <c r="BU7" s="39">
        <v>100.27</v>
      </c>
      <c r="BV7" s="39">
        <v>99.46</v>
      </c>
      <c r="BW7" s="39">
        <v>105.21</v>
      </c>
      <c r="BX7" s="39">
        <v>105.71</v>
      </c>
      <c r="BY7" s="39">
        <v>106.01</v>
      </c>
      <c r="BZ7" s="39">
        <v>105.59</v>
      </c>
      <c r="CA7" s="39">
        <v>173.67</v>
      </c>
      <c r="CB7" s="39">
        <v>176.1</v>
      </c>
      <c r="CC7" s="39">
        <v>161.99</v>
      </c>
      <c r="CD7" s="39">
        <v>167.78</v>
      </c>
      <c r="CE7" s="39">
        <v>169.34</v>
      </c>
      <c r="CF7" s="39">
        <v>169.62</v>
      </c>
      <c r="CG7" s="39">
        <v>171.78</v>
      </c>
      <c r="CH7" s="39">
        <v>162.59</v>
      </c>
      <c r="CI7" s="39">
        <v>162.15</v>
      </c>
      <c r="CJ7" s="39">
        <v>162.24</v>
      </c>
      <c r="CK7" s="39">
        <v>163.27000000000001</v>
      </c>
      <c r="CL7" s="39">
        <v>56.47</v>
      </c>
      <c r="CM7" s="39">
        <v>56.12</v>
      </c>
      <c r="CN7" s="39">
        <v>55.3</v>
      </c>
      <c r="CO7" s="39">
        <v>55.31</v>
      </c>
      <c r="CP7" s="39">
        <v>57.24</v>
      </c>
      <c r="CQ7" s="39">
        <v>59.88</v>
      </c>
      <c r="CR7" s="39">
        <v>59.68</v>
      </c>
      <c r="CS7" s="39">
        <v>59.17</v>
      </c>
      <c r="CT7" s="39">
        <v>59.34</v>
      </c>
      <c r="CU7" s="39">
        <v>59.11</v>
      </c>
      <c r="CV7" s="39">
        <v>59.94</v>
      </c>
      <c r="CW7" s="39">
        <v>89.92</v>
      </c>
      <c r="CX7" s="39">
        <v>89.91</v>
      </c>
      <c r="CY7" s="39">
        <v>89.61</v>
      </c>
      <c r="CZ7" s="39">
        <v>89.28</v>
      </c>
      <c r="DA7" s="39">
        <v>86.76</v>
      </c>
      <c r="DB7" s="39">
        <v>87.65</v>
      </c>
      <c r="DC7" s="39">
        <v>87.63</v>
      </c>
      <c r="DD7" s="39">
        <v>87.6</v>
      </c>
      <c r="DE7" s="39">
        <v>87.74</v>
      </c>
      <c r="DF7" s="39">
        <v>87.91</v>
      </c>
      <c r="DG7" s="39">
        <v>90.22</v>
      </c>
      <c r="DH7" s="39">
        <v>39.700000000000003</v>
      </c>
      <c r="DI7" s="39">
        <v>45</v>
      </c>
      <c r="DJ7" s="39">
        <v>46.8</v>
      </c>
      <c r="DK7" s="39">
        <v>48.3</v>
      </c>
      <c r="DL7" s="39">
        <v>47.62</v>
      </c>
      <c r="DM7" s="39">
        <v>38.69</v>
      </c>
      <c r="DN7" s="39">
        <v>39.65</v>
      </c>
      <c r="DO7" s="39">
        <v>45.25</v>
      </c>
      <c r="DP7" s="39">
        <v>46.27</v>
      </c>
      <c r="DQ7" s="39">
        <v>46.88</v>
      </c>
      <c r="DR7" s="39">
        <v>47.91</v>
      </c>
      <c r="DS7" s="39">
        <v>4.3600000000000003</v>
      </c>
      <c r="DT7" s="39">
        <v>4.7300000000000004</v>
      </c>
      <c r="DU7" s="39">
        <v>5.37</v>
      </c>
      <c r="DV7" s="39">
        <v>4.1399999999999997</v>
      </c>
      <c r="DW7" s="39">
        <v>4.0199999999999996</v>
      </c>
      <c r="DX7" s="39">
        <v>8.4</v>
      </c>
      <c r="DY7" s="39">
        <v>9.7100000000000009</v>
      </c>
      <c r="DZ7" s="39">
        <v>10.71</v>
      </c>
      <c r="EA7" s="39">
        <v>10.93</v>
      </c>
      <c r="EB7" s="39">
        <v>13.39</v>
      </c>
      <c r="EC7" s="39">
        <v>15</v>
      </c>
      <c r="ED7" s="39">
        <v>0.24</v>
      </c>
      <c r="EE7" s="39">
        <v>0.27</v>
      </c>
      <c r="EF7" s="39">
        <v>0.03</v>
      </c>
      <c r="EG7" s="39">
        <v>0</v>
      </c>
      <c r="EH7" s="39">
        <v>0.34</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ﾅｶﾞﾔ ｼﾝｺﾞ</cp:lastModifiedBy>
  <cp:lastPrinted>2018-02-22T04:10:27Z</cp:lastPrinted>
  <dcterms:created xsi:type="dcterms:W3CDTF">2017-12-25T01:31:08Z</dcterms:created>
  <dcterms:modified xsi:type="dcterms:W3CDTF">2018-02-22T04:11:31Z</dcterms:modified>
  <cp:category/>
</cp:coreProperties>
</file>