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26～ 上下水道課◆◆\▼各グループ共通\★各グループ共通（調査・報告）\●H29\公営企業に係る経営比較分析\高島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B10" i="4"/>
  <c r="AL8" i="4"/>
  <c r="P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<sst xmlns="http://schemas.openxmlformats.org/spreadsheetml/2006/main" count="240" uniqueCount="126">
  <si>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</si>
  <si>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</si>
  <si>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</si>
  <si>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</si>
  <si>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</si>
  <si>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</si>
  <si>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</si>
  <si>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</si>
  <si>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</si>
  <si>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</si>
  <si>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</si>
  <si>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</si>
  <si>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</si>
  <si>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</si>
  <si>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</si>
  <si>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</si>
  <si>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</si>
  <si>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</si>
  <si>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</si>
  <si>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</si>
  <si>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</si>
  <si>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</si>
  <si>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</si>
  <si>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</si>
  <si>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</si>
  <si>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</si>
  <si>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</si>
  <si>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</si>
  <si>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</si>
  <si>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</si>
  <si>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</si>
  <si>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</si>
  <si>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</si>
  <si>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</si>
  <si>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</si>
  <si>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</si>
  <si>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</si>
  <si>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</si>
  <si>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</si>
  <si>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</si>
  <si>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</si>
  <si>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</si>
  <si>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</si>
  <si>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</si>
  <si>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</si>
  <si>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</si>
  <si>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</si>
  <si>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</si>
  <si>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</si>
  <si>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</si>
  <si>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</si>
  <si>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</si>
  <si>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</si>
  <si>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</si>
  <si>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</si>
  <si>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</si>
  <si>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</si>
  <si>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</si>
  <si>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</si>
  <si>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</si>
  <si>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</si>
  <si>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</si>
  <si>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</si>
  <si>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</si>
  <si>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</si>
  <si>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</si>
  <si>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</si>
  <si>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</si>
  <si>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</si>
  <si>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</si>
  <si>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</si>
  <si>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</si>
  <si>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</si>
  <si>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</si>
  <si>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</si>
  <si>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</si>
  <si>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</si>
  <si>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</si>
  <si>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</si>
  <si>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</si>
  <si>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</si>
  <si>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</si>
  <si>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</si>
  <si>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</si>
  <si>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</si>
  <si>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</si>
  <si>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</si>
  <si>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</si>
  <si>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</si>
  <si>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</si>
  <si>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</si>
  <si>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</si>
  <si>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</si>
  <si>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</si>
  <si>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</si>
  <si>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</si>
  <si>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</si>
  <si>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</si>
  <si>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</si>
  <si>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</si>
  <si>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</si>
  <si>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</si>
  <si>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</si>
  <si>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</si>
  <si>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</si>
  <si>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</si>
  <si>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</si>
  <si>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</si>
  <si>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</si>
  <si>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</si>
  <si>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高島市</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</si>
  <si>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</si>
  <si>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</si>
  <si>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</si>
  <si>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</si>
  <si>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</si>
  <si>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</si>
  <si>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</si>
  <si>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</si>
  <si>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</si>
  <si>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</si>
  <si>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</si>
  <si>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①収益的収支率は、100％に近い値で推移しているが、多額の繰入金に頼っているのが実情である。なお、H28年度が急増しているが、これは地方公営企業法適用前の打ち切り決算によるものである。
④企業債残高対事業規模比率は、類似団体よりも低く推移している。
⑤⑥経費回収率は、類似団体よりも低く、20％台後半で推移していること、汚水処理原価は、類似団体平均よりも高く推移していることから、処理費用が高く、経営を圧迫させていることがわかる。
⑦⑧施設利用率は、類似団体平均より低く50％で推移していることと、水洗化率は90％近くに達していることから、施設規模が過大であることが考えられる。</t>
    <rPh sb="94" eb="96">
      <t>キギョウ</t>
    </rPh>
    <rPh sb="96" eb="97">
      <t>サイ</t>
    </rPh>
    <rPh sb="97" eb="99">
      <t>ザンダカ</t>
    </rPh>
    <rPh sb="99" eb="100">
      <t>タイ</t>
    </rPh>
    <rPh sb="100" eb="102">
      <t>ジギョウ</t>
    </rPh>
    <rPh sb="102" eb="104">
      <t>キボ</t>
    </rPh>
    <rPh sb="104" eb="106">
      <t>ヒリツ</t>
    </rPh>
    <rPh sb="108" eb="110">
      <t>ルイジ</t>
    </rPh>
    <rPh sb="110" eb="112">
      <t>ダンタイ</t>
    </rPh>
    <rPh sb="115" eb="116">
      <t>ヒク</t>
    </rPh>
    <rPh sb="117" eb="119">
      <t>スイイ</t>
    </rPh>
    <rPh sb="127" eb="129">
      <t>ケイヒ</t>
    </rPh>
    <rPh sb="129" eb="131">
      <t>カイシュウ</t>
    </rPh>
    <rPh sb="131" eb="132">
      <t>リツ</t>
    </rPh>
    <rPh sb="134" eb="136">
      <t>ルイジ</t>
    </rPh>
    <rPh sb="136" eb="138">
      <t>ダンタイ</t>
    </rPh>
    <rPh sb="141" eb="142">
      <t>ヒク</t>
    </rPh>
    <rPh sb="147" eb="148">
      <t>ダイ</t>
    </rPh>
    <rPh sb="148" eb="150">
      <t>コウハン</t>
    </rPh>
    <rPh sb="151" eb="153">
      <t>スイイ</t>
    </rPh>
    <rPh sb="160" eb="162">
      <t>オスイ</t>
    </rPh>
    <rPh sb="162" eb="164">
      <t>ショリ</t>
    </rPh>
    <rPh sb="164" eb="166">
      <t>ゲンカ</t>
    </rPh>
    <rPh sb="168" eb="170">
      <t>ルイジ</t>
    </rPh>
    <rPh sb="170" eb="172">
      <t>ダンタイ</t>
    </rPh>
    <rPh sb="172" eb="174">
      <t>ヘイキン</t>
    </rPh>
    <rPh sb="177" eb="178">
      <t>タカ</t>
    </rPh>
    <rPh sb="179" eb="181">
      <t>スイイ</t>
    </rPh>
    <rPh sb="190" eb="192">
      <t>ショリ</t>
    </rPh>
    <rPh sb="192" eb="194">
      <t>ヒヨウ</t>
    </rPh>
    <rPh sb="195" eb="196">
      <t>タカ</t>
    </rPh>
    <rPh sb="198" eb="200">
      <t>ケイエイ</t>
    </rPh>
    <rPh sb="201" eb="203">
      <t>アッパク</t>
    </rPh>
    <rPh sb="218" eb="220">
      <t>シセツ</t>
    </rPh>
    <rPh sb="220" eb="223">
      <t>リヨウリツ</t>
    </rPh>
    <rPh sb="225" eb="227">
      <t>ルイジ</t>
    </rPh>
    <rPh sb="227" eb="229">
      <t>ダンタイ</t>
    </rPh>
    <rPh sb="229" eb="231">
      <t>ヘイキン</t>
    </rPh>
    <rPh sb="233" eb="234">
      <t>ヒク</t>
    </rPh>
    <rPh sb="239" eb="241">
      <t>スイイ</t>
    </rPh>
    <rPh sb="249" eb="252">
      <t>スイセンカ</t>
    </rPh>
    <rPh sb="252" eb="253">
      <t>リツ</t>
    </rPh>
    <rPh sb="257" eb="258">
      <t>チカ</t>
    </rPh>
    <rPh sb="260" eb="261">
      <t>タッ</t>
    </rPh>
    <rPh sb="270" eb="272">
      <t>シセツ</t>
    </rPh>
    <rPh sb="272" eb="274">
      <t>キボ</t>
    </rPh>
    <rPh sb="275" eb="277">
      <t>カダイ</t>
    </rPh>
    <rPh sb="283" eb="284">
      <t>カンガ</t>
    </rPh>
    <phoneticPr fontId="4"/>
  </si>
  <si>
    <t>③管渠改善率は数値なしとなっている。これは本市の林業集落排水事業に更新時期を迎えた管渠はないためである。</t>
    <rPh sb="24" eb="25">
      <t>リン</t>
    </rPh>
    <phoneticPr fontId="4"/>
  </si>
  <si>
    <t>本市の林業集落排水事業は、平成9年度から事業を開始しており、比較的新しい事業である。
上記分析のとおり、汚水処理原価が高く経営を圧迫している。これは、事業規模に比して過大な施設が整備されていることが背景にあると考えられる。
平成29年度から地方公営企業法の全部適用を行い、企業改正制度を導入したが、すぐに経営の効率化が図れるわけではないので、今後財務状況等を適切に把握し、将来の更新・投資を計画的に行えるよう努め、また公共下水道事業や農業集落排水事業等、他の下水道事業との一体的な経営により、効率化を図っていく。</t>
    <rPh sb="0" eb="1">
      <t>ホン</t>
    </rPh>
    <rPh sb="1" eb="2">
      <t>シ</t>
    </rPh>
    <rPh sb="3" eb="5">
      <t>リンギョウ</t>
    </rPh>
    <rPh sb="5" eb="7">
      <t>シュウラク</t>
    </rPh>
    <rPh sb="7" eb="9">
      <t>ハイスイ</t>
    </rPh>
    <rPh sb="9" eb="11">
      <t>ジギョウ</t>
    </rPh>
    <rPh sb="13" eb="15">
      <t>ヘイセイ</t>
    </rPh>
    <rPh sb="16" eb="18">
      <t>ネンド</t>
    </rPh>
    <rPh sb="20" eb="22">
      <t>ジギョウ</t>
    </rPh>
    <rPh sb="23" eb="25">
      <t>カイシ</t>
    </rPh>
    <rPh sb="30" eb="33">
      <t>ヒカクテキ</t>
    </rPh>
    <rPh sb="33" eb="34">
      <t>アタラ</t>
    </rPh>
    <rPh sb="36" eb="38">
      <t>ジギョウ</t>
    </rPh>
    <rPh sb="43" eb="45">
      <t>ジョウキ</t>
    </rPh>
    <rPh sb="45" eb="47">
      <t>ブンセキ</t>
    </rPh>
    <rPh sb="52" eb="54">
      <t>オスイ</t>
    </rPh>
    <rPh sb="54" eb="56">
      <t>ショリ</t>
    </rPh>
    <rPh sb="56" eb="58">
      <t>ゲンカ</t>
    </rPh>
    <rPh sb="59" eb="60">
      <t>タカ</t>
    </rPh>
    <rPh sb="61" eb="63">
      <t>ケイエイ</t>
    </rPh>
    <rPh sb="64" eb="66">
      <t>アッパク</t>
    </rPh>
    <rPh sb="75" eb="77">
      <t>ジギョウ</t>
    </rPh>
    <rPh sb="77" eb="79">
      <t>キボ</t>
    </rPh>
    <rPh sb="80" eb="81">
      <t>ヒ</t>
    </rPh>
    <rPh sb="83" eb="85">
      <t>カダイ</t>
    </rPh>
    <rPh sb="86" eb="88">
      <t>シセツ</t>
    </rPh>
    <rPh sb="89" eb="91">
      <t>セイビ</t>
    </rPh>
    <rPh sb="99" eb="101">
      <t>ハイケイ</t>
    </rPh>
    <rPh sb="105" eb="106">
      <t>カンガ</t>
    </rPh>
    <rPh sb="112" eb="114">
      <t>ヘイセイ</t>
    </rPh>
    <rPh sb="116" eb="118">
      <t>ネンド</t>
    </rPh>
    <rPh sb="120" eb="122">
      <t>チホウ</t>
    </rPh>
    <rPh sb="122" eb="124">
      <t>コウエイ</t>
    </rPh>
    <rPh sb="124" eb="126">
      <t>キギョウ</t>
    </rPh>
    <rPh sb="126" eb="127">
      <t>ホウ</t>
    </rPh>
    <rPh sb="128" eb="130">
      <t>ゼンブ</t>
    </rPh>
    <rPh sb="130" eb="132">
      <t>テキヨウ</t>
    </rPh>
    <rPh sb="133" eb="134">
      <t>オコナ</t>
    </rPh>
    <rPh sb="136" eb="138">
      <t>キギョウ</t>
    </rPh>
    <rPh sb="138" eb="140">
      <t>カイセイ</t>
    </rPh>
    <rPh sb="140" eb="142">
      <t>セイド</t>
    </rPh>
    <rPh sb="143" eb="145">
      <t>ドウニュウ</t>
    </rPh>
    <rPh sb="152" eb="154">
      <t>ケイエイ</t>
    </rPh>
    <rPh sb="155" eb="158">
      <t>コウリツカ</t>
    </rPh>
    <rPh sb="159" eb="160">
      <t>ハカ</t>
    </rPh>
    <rPh sb="171" eb="173">
      <t>コンゴ</t>
    </rPh>
    <rPh sb="173" eb="175">
      <t>ザイム</t>
    </rPh>
    <rPh sb="175" eb="177">
      <t>ジョウキョウ</t>
    </rPh>
    <rPh sb="177" eb="178">
      <t>トウ</t>
    </rPh>
    <rPh sb="179" eb="181">
      <t>テキセツ</t>
    </rPh>
    <rPh sb="182" eb="184">
      <t>ハアク</t>
    </rPh>
    <rPh sb="186" eb="188">
      <t>ショウライ</t>
    </rPh>
    <rPh sb="189" eb="191">
      <t>コウシン</t>
    </rPh>
    <rPh sb="192" eb="194">
      <t>トウシ</t>
    </rPh>
    <rPh sb="195" eb="198">
      <t>ケイカクテキ</t>
    </rPh>
    <rPh sb="199" eb="200">
      <t>オコナ</t>
    </rPh>
    <rPh sb="204" eb="205">
      <t>ツト</t>
    </rPh>
    <rPh sb="209" eb="211">
      <t>コウキョウ</t>
    </rPh>
    <rPh sb="211" eb="214">
      <t>ゲスイドウ</t>
    </rPh>
    <rPh sb="214" eb="216">
      <t>ジギョウ</t>
    </rPh>
    <rPh sb="217" eb="219">
      <t>ノウギョウ</t>
    </rPh>
    <rPh sb="219" eb="221">
      <t>シュウラク</t>
    </rPh>
    <rPh sb="221" eb="223">
      <t>ハイスイ</t>
    </rPh>
    <rPh sb="223" eb="225">
      <t>ジギョウ</t>
    </rPh>
    <rPh sb="225" eb="226">
      <t>トウ</t>
    </rPh>
    <rPh sb="227" eb="228">
      <t>タ</t>
    </rPh>
    <rPh sb="229" eb="232">
      <t>ゲスイドウ</t>
    </rPh>
    <rPh sb="232" eb="234">
      <t>ジギョウ</t>
    </rPh>
    <rPh sb="236" eb="239">
      <t>イッタイテキ</t>
    </rPh>
    <rPh sb="240" eb="242">
      <t>ケイエイ</t>
    </rPh>
    <rPh sb="246" eb="249">
      <t>コウリツカ</t>
    </rPh>
    <rPh sb="250" eb="251">
      <t>ハカ</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</si>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</sst>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3696320"/>
        <c:axId val="19359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193696320"/>
        <c:axId val="193590672"/>
      </c:lineChart>
      <c:dateAx>
        <c:axId val="193696320"/>
        <c:scaling>
          <c:orientation val="minMax"/>
        </c:scaling>
        <c:delete val="1"/>
        <c:axPos val="b"/>
        <c:numFmt formatCode="ge" sourceLinked="1"/>
        <c:majorTickMark val="none"/>
        <c:minorTickMark val="none"/>
        <c:tickLblPos val="none"/>
        <c:crossAx val="193590672"/>
        <c:crosses val="autoZero"/>
        <c:auto val="1"/>
        <c:lblOffset val="100"/>
        <c:baseTimeUnit val="years"/>
      </c:dateAx>
      <c:valAx>
        <c:axId val="19359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963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40.909999999999997</c:v>
                </c:pt>
                <c:pt idx="1">
                  <c:v>54.55</c:v>
                </c:pt>
                <c:pt idx="2">
                  <c:v>50</c:v>
                </c:pt>
                <c:pt idx="3">
                  <c:v>50</c:v>
                </c:pt>
                <c:pt idx="4">
                  <c:v>50</c:v>
                </c:pt>
              </c:numCache>
            </c:numRef>
          </c:val>
        </c:ser>
        <c:dLbls>
          <c:showLegendKey val="0"/>
          <c:showVal val="0"/>
          <c:showCatName val="0"/>
          <c:showSerName val="0"/>
          <c:showPercent val="0"/>
          <c:showBubbleSize val="0"/>
        </c:dLbls>
        <c:gapWidth val="150"/>
        <c:axId val="194818856"/>
        <c:axId val="19481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37.270000000000003</c:v>
                </c:pt>
                <c:pt idx="3">
                  <c:v>53.97</c:v>
                </c:pt>
                <c:pt idx="4">
                  <c:v>40.53</c:v>
                </c:pt>
              </c:numCache>
            </c:numRef>
          </c:val>
          <c:smooth val="0"/>
        </c:ser>
        <c:dLbls>
          <c:showLegendKey val="0"/>
          <c:showVal val="0"/>
          <c:showCatName val="0"/>
          <c:showSerName val="0"/>
          <c:showPercent val="0"/>
          <c:showBubbleSize val="0"/>
        </c:dLbls>
        <c:marker val="1"/>
        <c:smooth val="0"/>
        <c:axId val="194818856"/>
        <c:axId val="194819248"/>
      </c:lineChart>
      <c:dateAx>
        <c:axId val="194818856"/>
        <c:scaling>
          <c:orientation val="minMax"/>
        </c:scaling>
        <c:delete val="1"/>
        <c:axPos val="b"/>
        <c:numFmt formatCode="ge" sourceLinked="1"/>
        <c:majorTickMark val="none"/>
        <c:minorTickMark val="none"/>
        <c:tickLblPos val="none"/>
        <c:crossAx val="194819248"/>
        <c:crosses val="autoZero"/>
        <c:auto val="1"/>
        <c:lblOffset val="100"/>
        <c:baseTimeUnit val="years"/>
      </c:dateAx>
      <c:valAx>
        <c:axId val="19481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18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93.02</c:v>
                </c:pt>
                <c:pt idx="1">
                  <c:v>84.44</c:v>
                </c:pt>
                <c:pt idx="2">
                  <c:v>93.33</c:v>
                </c:pt>
                <c:pt idx="3">
                  <c:v>88</c:v>
                </c:pt>
                <c:pt idx="4">
                  <c:v>87.5</c:v>
                </c:pt>
              </c:numCache>
            </c:numRef>
          </c:val>
        </c:ser>
        <c:dLbls>
          <c:showLegendKey val="0"/>
          <c:showVal val="0"/>
          <c:showCatName val="0"/>
          <c:showSerName val="0"/>
          <c:showPercent val="0"/>
          <c:showBubbleSize val="0"/>
        </c:dLbls>
        <c:gapWidth val="150"/>
        <c:axId val="194820424"/>
        <c:axId val="19482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85.78</c:v>
                </c:pt>
                <c:pt idx="3">
                  <c:v>92.01</c:v>
                </c:pt>
                <c:pt idx="4">
                  <c:v>90.28</c:v>
                </c:pt>
              </c:numCache>
            </c:numRef>
          </c:val>
          <c:smooth val="0"/>
        </c:ser>
        <c:dLbls>
          <c:showLegendKey val="0"/>
          <c:showVal val="0"/>
          <c:showCatName val="0"/>
          <c:showSerName val="0"/>
          <c:showPercent val="0"/>
          <c:showBubbleSize val="0"/>
        </c:dLbls>
        <c:marker val="1"/>
        <c:smooth val="0"/>
        <c:axId val="194820424"/>
        <c:axId val="194820816"/>
      </c:lineChart>
      <c:dateAx>
        <c:axId val="194820424"/>
        <c:scaling>
          <c:orientation val="minMax"/>
        </c:scaling>
        <c:delete val="1"/>
        <c:axPos val="b"/>
        <c:numFmt formatCode="ge" sourceLinked="1"/>
        <c:majorTickMark val="none"/>
        <c:minorTickMark val="none"/>
        <c:tickLblPos val="none"/>
        <c:crossAx val="194820816"/>
        <c:crosses val="autoZero"/>
        <c:auto val="1"/>
        <c:lblOffset val="100"/>
        <c:baseTimeUnit val="years"/>
      </c:dateAx>
      <c:valAx>
        <c:axId val="19482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99.45</c:v>
                </c:pt>
                <c:pt idx="1">
                  <c:v>99.46</c:v>
                </c:pt>
                <c:pt idx="2">
                  <c:v>99.46</c:v>
                </c:pt>
                <c:pt idx="3">
                  <c:v>99.46</c:v>
                </c:pt>
                <c:pt idx="4">
                  <c:v>116.7</c:v>
                </c:pt>
              </c:numCache>
            </c:numRef>
          </c:val>
        </c:ser>
        <c:dLbls>
          <c:showLegendKey val="0"/>
          <c:showVal val="0"/>
          <c:showCatName val="0"/>
          <c:showSerName val="0"/>
          <c:showPercent val="0"/>
          <c:showBubbleSize val="0"/>
        </c:dLbls>
        <c:gapWidth val="150"/>
        <c:axId val="194493808"/>
        <c:axId val="19422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493808"/>
        <c:axId val="194227752"/>
      </c:lineChart>
      <c:dateAx>
        <c:axId val="194493808"/>
        <c:scaling>
          <c:orientation val="minMax"/>
        </c:scaling>
        <c:delete val="1"/>
        <c:axPos val="b"/>
        <c:numFmt formatCode="ge" sourceLinked="1"/>
        <c:majorTickMark val="none"/>
        <c:minorTickMark val="none"/>
        <c:tickLblPos val="none"/>
        <c:crossAx val="194227752"/>
        <c:crosses val="autoZero"/>
        <c:auto val="1"/>
        <c:lblOffset val="100"/>
        <c:baseTimeUnit val="years"/>
      </c:dateAx>
      <c:valAx>
        <c:axId val="19422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9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60880"/>
        <c:axId val="19426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60880"/>
        <c:axId val="194261264"/>
      </c:lineChart>
      <c:dateAx>
        <c:axId val="194260880"/>
        <c:scaling>
          <c:orientation val="minMax"/>
        </c:scaling>
        <c:delete val="1"/>
        <c:axPos val="b"/>
        <c:numFmt formatCode="ge" sourceLinked="1"/>
        <c:majorTickMark val="none"/>
        <c:minorTickMark val="none"/>
        <c:tickLblPos val="none"/>
        <c:crossAx val="194261264"/>
        <c:crosses val="autoZero"/>
        <c:auto val="1"/>
        <c:lblOffset val="100"/>
        <c:baseTimeUnit val="years"/>
      </c:dateAx>
      <c:valAx>
        <c:axId val="19426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6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255128"/>
        <c:axId val="19429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255128"/>
        <c:axId val="194299880"/>
      </c:lineChart>
      <c:dateAx>
        <c:axId val="194255128"/>
        <c:scaling>
          <c:orientation val="minMax"/>
        </c:scaling>
        <c:delete val="1"/>
        <c:axPos val="b"/>
        <c:numFmt formatCode="ge" sourceLinked="1"/>
        <c:majorTickMark val="none"/>
        <c:minorTickMark val="none"/>
        <c:tickLblPos val="none"/>
        <c:crossAx val="194299880"/>
        <c:crosses val="autoZero"/>
        <c:auto val="1"/>
        <c:lblOffset val="100"/>
        <c:baseTimeUnit val="years"/>
      </c:dateAx>
      <c:valAx>
        <c:axId val="1942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5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01056"/>
        <c:axId val="19430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01056"/>
        <c:axId val="194301448"/>
      </c:lineChart>
      <c:dateAx>
        <c:axId val="194301056"/>
        <c:scaling>
          <c:orientation val="minMax"/>
        </c:scaling>
        <c:delete val="1"/>
        <c:axPos val="b"/>
        <c:numFmt formatCode="ge" sourceLinked="1"/>
        <c:majorTickMark val="none"/>
        <c:minorTickMark val="none"/>
        <c:tickLblPos val="none"/>
        <c:crossAx val="194301448"/>
        <c:crosses val="autoZero"/>
        <c:auto val="1"/>
        <c:lblOffset val="100"/>
        <c:baseTimeUnit val="years"/>
      </c:dateAx>
      <c:valAx>
        <c:axId val="19430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302624"/>
        <c:axId val="19430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302624"/>
        <c:axId val="194303016"/>
      </c:lineChart>
      <c:dateAx>
        <c:axId val="194302624"/>
        <c:scaling>
          <c:orientation val="minMax"/>
        </c:scaling>
        <c:delete val="1"/>
        <c:axPos val="b"/>
        <c:numFmt formatCode="ge" sourceLinked="1"/>
        <c:majorTickMark val="none"/>
        <c:minorTickMark val="none"/>
        <c:tickLblPos val="none"/>
        <c:crossAx val="194303016"/>
        <c:crosses val="autoZero"/>
        <c:auto val="1"/>
        <c:lblOffset val="100"/>
        <c:baseTimeUnit val="years"/>
      </c:dateAx>
      <c:valAx>
        <c:axId val="19430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1232.79</c:v>
                </c:pt>
                <c:pt idx="1">
                  <c:v>870.22</c:v>
                </c:pt>
                <c:pt idx="2">
                  <c:v>862.55</c:v>
                </c:pt>
                <c:pt idx="3">
                  <c:v>286.73</c:v>
                </c:pt>
                <c:pt idx="4">
                  <c:v>306.27</c:v>
                </c:pt>
              </c:numCache>
            </c:numRef>
          </c:val>
        </c:ser>
        <c:dLbls>
          <c:showLegendKey val="0"/>
          <c:showVal val="0"/>
          <c:showCatName val="0"/>
          <c:showSerName val="0"/>
          <c:showPercent val="0"/>
          <c:showBubbleSize val="0"/>
        </c:dLbls>
        <c:gapWidth val="150"/>
        <c:axId val="194474880"/>
        <c:axId val="19447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1105.04</c:v>
                </c:pt>
                <c:pt idx="3">
                  <c:v>1196.58</c:v>
                </c:pt>
                <c:pt idx="4">
                  <c:v>776.75</c:v>
                </c:pt>
              </c:numCache>
            </c:numRef>
          </c:val>
          <c:smooth val="0"/>
        </c:ser>
        <c:dLbls>
          <c:showLegendKey val="0"/>
          <c:showVal val="0"/>
          <c:showCatName val="0"/>
          <c:showSerName val="0"/>
          <c:showPercent val="0"/>
          <c:showBubbleSize val="0"/>
        </c:dLbls>
        <c:marker val="1"/>
        <c:smooth val="0"/>
        <c:axId val="194474880"/>
        <c:axId val="194475272"/>
      </c:lineChart>
      <c:dateAx>
        <c:axId val="194474880"/>
        <c:scaling>
          <c:orientation val="minMax"/>
        </c:scaling>
        <c:delete val="1"/>
        <c:axPos val="b"/>
        <c:numFmt formatCode="ge" sourceLinked="1"/>
        <c:majorTickMark val="none"/>
        <c:minorTickMark val="none"/>
        <c:tickLblPos val="none"/>
        <c:crossAx val="194475272"/>
        <c:crosses val="autoZero"/>
        <c:auto val="1"/>
        <c:lblOffset val="100"/>
        <c:baseTimeUnit val="years"/>
      </c:dateAx>
      <c:valAx>
        <c:axId val="19447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26.19</c:v>
                </c:pt>
                <c:pt idx="1">
                  <c:v>27.38</c:v>
                </c:pt>
                <c:pt idx="2">
                  <c:v>28.85</c:v>
                </c:pt>
                <c:pt idx="3">
                  <c:v>25.11</c:v>
                </c:pt>
                <c:pt idx="4">
                  <c:v>28.66</c:v>
                </c:pt>
              </c:numCache>
            </c:numRef>
          </c:val>
        </c:ser>
        <c:dLbls>
          <c:showLegendKey val="0"/>
          <c:showVal val="0"/>
          <c:showCatName val="0"/>
          <c:showSerName val="0"/>
          <c:showPercent val="0"/>
          <c:showBubbleSize val="0"/>
        </c:dLbls>
        <c:gapWidth val="150"/>
        <c:axId val="194476448"/>
        <c:axId val="194476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16.18</c:v>
                </c:pt>
                <c:pt idx="3">
                  <c:v>38.28</c:v>
                </c:pt>
                <c:pt idx="4">
                  <c:v>38.49</c:v>
                </c:pt>
              </c:numCache>
            </c:numRef>
          </c:val>
          <c:smooth val="0"/>
        </c:ser>
        <c:dLbls>
          <c:showLegendKey val="0"/>
          <c:showVal val="0"/>
          <c:showCatName val="0"/>
          <c:showSerName val="0"/>
          <c:showPercent val="0"/>
          <c:showBubbleSize val="0"/>
        </c:dLbls>
        <c:marker val="1"/>
        <c:smooth val="0"/>
        <c:axId val="194476448"/>
        <c:axId val="194476840"/>
      </c:lineChart>
      <c:dateAx>
        <c:axId val="194476448"/>
        <c:scaling>
          <c:orientation val="minMax"/>
        </c:scaling>
        <c:delete val="1"/>
        <c:axPos val="b"/>
        <c:numFmt formatCode="ge" sourceLinked="1"/>
        <c:majorTickMark val="none"/>
        <c:minorTickMark val="none"/>
        <c:tickLblPos val="none"/>
        <c:crossAx val="194476840"/>
        <c:crosses val="autoZero"/>
        <c:auto val="1"/>
        <c:lblOffset val="100"/>
        <c:baseTimeUnit val="years"/>
      </c:dateAx>
      <c:valAx>
        <c:axId val="19447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737.32</c:v>
                </c:pt>
                <c:pt idx="1">
                  <c:v>716.95</c:v>
                </c:pt>
                <c:pt idx="2">
                  <c:v>669.76</c:v>
                </c:pt>
                <c:pt idx="3">
                  <c:v>797.9</c:v>
                </c:pt>
                <c:pt idx="4">
                  <c:v>579.74</c:v>
                </c:pt>
              </c:numCache>
            </c:numRef>
          </c:val>
        </c:ser>
        <c:dLbls>
          <c:showLegendKey val="0"/>
          <c:showVal val="0"/>
          <c:showCatName val="0"/>
          <c:showSerName val="0"/>
          <c:showPercent val="0"/>
          <c:showBubbleSize val="0"/>
        </c:dLbls>
        <c:gapWidth val="150"/>
        <c:axId val="194478016"/>
        <c:axId val="19481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1021.89</c:v>
                </c:pt>
                <c:pt idx="3">
                  <c:v>468.36</c:v>
                </c:pt>
                <c:pt idx="4">
                  <c:v>479.21</c:v>
                </c:pt>
              </c:numCache>
            </c:numRef>
          </c:val>
          <c:smooth val="0"/>
        </c:ser>
        <c:dLbls>
          <c:showLegendKey val="0"/>
          <c:showVal val="0"/>
          <c:showCatName val="0"/>
          <c:showSerName val="0"/>
          <c:showPercent val="0"/>
          <c:showBubbleSize val="0"/>
        </c:dLbls>
        <c:marker val="1"/>
        <c:smooth val="0"/>
        <c:axId val="194478016"/>
        <c:axId val="194817680"/>
      </c:lineChart>
      <c:dateAx>
        <c:axId val="194478016"/>
        <c:scaling>
          <c:orientation val="minMax"/>
        </c:scaling>
        <c:delete val="1"/>
        <c:axPos val="b"/>
        <c:numFmt formatCode="ge" sourceLinked="1"/>
        <c:majorTickMark val="none"/>
        <c:minorTickMark val="none"/>
        <c:tickLblPos val="none"/>
        <c:crossAx val="194817680"/>
        <c:crosses val="autoZero"/>
        <c:auto val="1"/>
        <c:lblOffset val="100"/>
        <c:baseTimeUnit val="years"/>
      </c:dateAx>
      <c:valAx>
        <c:axId val="19481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4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1" zoomScale="85" zoomScaleNormal="85"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滋賀県　高島市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林業集落排水</v>
      </c>
      <c r="Q8" s="72"/>
      <c r="R8" s="72"/>
      <c r="S8" s="72"/>
      <c r="T8" s="72"/>
      <c r="U8" s="72"/>
      <c r="V8" s="72"/>
      <c r="W8" s="72" t="str">
        <f>データ!L6</f>
        <v>G2</v>
      </c>
      <c r="X8" s="72"/>
      <c r="Y8" s="72"/>
      <c r="Z8" s="72"/>
      <c r="AA8" s="72"/>
      <c r="AB8" s="72"/>
      <c r="AC8" s="72"/>
      <c r="AD8" s="73" t="s">
        <v>125</v>
      </c>
      <c r="AE8" s="73"/>
      <c r="AF8" s="73"/>
      <c r="AG8" s="73"/>
      <c r="AH8" s="73"/>
      <c r="AI8" s="73"/>
      <c r="AJ8" s="73"/>
      <c r="AK8" s="4"/>
      <c r="AL8" s="67">
        <f>データ!S6</f>
        <v>50316</v>
      </c>
      <c r="AM8" s="67"/>
      <c r="AN8" s="67"/>
      <c r="AO8" s="67"/>
      <c r="AP8" s="67"/>
      <c r="AQ8" s="67"/>
      <c r="AR8" s="67"/>
      <c r="AS8" s="67"/>
      <c r="AT8" s="66">
        <f>データ!T6</f>
        <v>693.05</v>
      </c>
      <c r="AU8" s="66"/>
      <c r="AV8" s="66"/>
      <c r="AW8" s="66"/>
      <c r="AX8" s="66"/>
      <c r="AY8" s="66"/>
      <c r="AZ8" s="66"/>
      <c r="BA8" s="66"/>
      <c r="BB8" s="66">
        <f>データ!U6</f>
        <v>72.599999999999994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0.1</v>
      </c>
      <c r="Q10" s="66"/>
      <c r="R10" s="66"/>
      <c r="S10" s="66"/>
      <c r="T10" s="66"/>
      <c r="U10" s="66"/>
      <c r="V10" s="66"/>
      <c r="W10" s="66">
        <f>データ!Q6</f>
        <v>87.76</v>
      </c>
      <c r="X10" s="66"/>
      <c r="Y10" s="66"/>
      <c r="Z10" s="66"/>
      <c r="AA10" s="66"/>
      <c r="AB10" s="66"/>
      <c r="AC10" s="66"/>
      <c r="AD10" s="67">
        <f>データ!R6</f>
        <v>3240</v>
      </c>
      <c r="AE10" s="67"/>
      <c r="AF10" s="67"/>
      <c r="AG10" s="67"/>
      <c r="AH10" s="67"/>
      <c r="AI10" s="67"/>
      <c r="AJ10" s="67"/>
      <c r="AK10" s="2"/>
      <c r="AL10" s="67">
        <f>データ!V6</f>
        <v>48</v>
      </c>
      <c r="AM10" s="67"/>
      <c r="AN10" s="67"/>
      <c r="AO10" s="67"/>
      <c r="AP10" s="67"/>
      <c r="AQ10" s="67"/>
      <c r="AR10" s="67"/>
      <c r="AS10" s="67"/>
      <c r="AT10" s="66">
        <f>データ!W6</f>
        <v>0.04</v>
      </c>
      <c r="AU10" s="66"/>
      <c r="AV10" s="66"/>
      <c r="AW10" s="66"/>
      <c r="AX10" s="66"/>
      <c r="AY10" s="66"/>
      <c r="AZ10" s="66"/>
      <c r="BA10" s="66"/>
      <c r="BB10" s="66">
        <f>データ!X6</f>
        <v>1200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【644.02】</v>
      </c>
      <c r="I86" s="26" t="str">
        <f>データ!CA6</f>
        <v>【32.93】</v>
      </c>
      <c r="J86" s="26" t="str">
        <f>データ!CL6</f>
        <v>【547.82】</v>
      </c>
      <c r="K86" s="26" t="str">
        <f>データ!CW6</f>
        <v>【39.10】</v>
      </c>
      <c r="L86" s="26" t="str">
        <f>データ!DH6</f>
        <v>【89.88】</v>
      </c>
      <c r="M86" s="26" t="s">
        <v>56</v>
      </c>
      <c r="N86" s="26" t="s">
        <v>56</v>
      </c>
      <c r="O86" s="26"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252123</v>
      </c>
      <c r="D6" s="33">
        <f t="shared" si="3"/>
        <v>47</v>
      </c>
      <c r="E6" s="33">
        <f t="shared" si="3"/>
        <v>17</v>
      </c>
      <c r="F6" s="33">
        <f t="shared" si="3"/>
        <v>7</v>
      </c>
      <c r="G6" s="33">
        <f t="shared" si="3"/>
        <v>0</v>
      </c>
      <c r="H6" s="33" t="str">
        <f t="shared" si="3"/>
        <v>滋賀県　高島市</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0.1</v>
      </c>
      <c r="Q6" s="34">
        <f t="shared" si="3"/>
        <v>87.76</v>
      </c>
      <c r="R6" s="34">
        <f t="shared" si="3"/>
        <v>3240</v>
      </c>
      <c r="S6" s="34">
        <f t="shared" si="3"/>
        <v>50316</v>
      </c>
      <c r="T6" s="34">
        <f t="shared" si="3"/>
        <v>693.05</v>
      </c>
      <c r="U6" s="34">
        <f t="shared" si="3"/>
        <v>72.599999999999994</v>
      </c>
      <c r="V6" s="34">
        <f t="shared" si="3"/>
        <v>48</v>
      </c>
      <c r="W6" s="34">
        <f t="shared" si="3"/>
        <v>0.04</v>
      </c>
      <c r="X6" s="34">
        <f t="shared" si="3"/>
        <v>1200</v>
      </c>
      <c r="Y6" s="35">
        <f>IF(Y7="",NA(),Y7)</f>
        <v>99.45</v>
      </c>
      <c r="Z6" s="35">
        <f t="shared" ref="Z6:AH6" si="4">IF(Z7="",NA(),Z7)</f>
        <v>99.46</v>
      </c>
      <c r="AA6" s="35">
        <f t="shared" si="4"/>
        <v>99.46</v>
      </c>
      <c r="AB6" s="35">
        <f t="shared" si="4"/>
        <v>99.46</v>
      </c>
      <c r="AC6" s="35">
        <f t="shared" si="4"/>
        <v>116.7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1232.79</v>
      </c>
      <c r="BG6" s="35">
        <f t="shared" ref="BG6:BO6" si="7">IF(BG7="",NA(),BG7)</f>
        <v>870.22</v>
      </c>
      <c r="BH6" s="35">
        <f t="shared" si="7"/>
        <v>862.55</v>
      </c>
      <c r="BI6" s="35">
        <f t="shared" si="7"/>
        <v>286.73</v>
      </c>
      <c r="BJ6" s="35">
        <f t="shared" si="7"/>
        <v>306.27</v>
      </c>
      <c r="BK6" s="35">
        <f t="shared" si="7"/>
        <v>1844.55</v>
      </c>
      <c r="BL6" s="35">
        <f t="shared" si="7"/>
        <v>1364.98</v>
      </c>
      <c r="BM6" s="35">
        <f t="shared" si="7"/>
        <v>1105.04</v>
      </c>
      <c r="BN6" s="35">
        <f t="shared" si="7"/>
        <v>1196.58</v>
      </c>
      <c r="BO6" s="35">
        <f t="shared" si="7"/>
        <v>776.75</v>
      </c>
      <c r="BP6" s="34" t="str">
        <f>IF(BP7="","",IF(BP7="-","【-】","【"&amp;SUBSTITUTE(TEXT(BP7,"#,##0.00"),"-","△")&amp;"】"))</f>
        <v>【644.02】</v>
      </c>
      <c r="BQ6" s="35">
        <f>IF(BQ7="",NA(),BQ7)</f>
        <v>26.19</v>
      </c>
      <c r="BR6" s="35">
        <f t="shared" ref="BR6:BZ6" si="8">IF(BR7="",NA(),BR7)</f>
        <v>27.38</v>
      </c>
      <c r="BS6" s="35">
        <f t="shared" si="8"/>
        <v>28.85</v>
      </c>
      <c r="BT6" s="35">
        <f t="shared" si="8"/>
        <v>25.11</v>
      </c>
      <c r="BU6" s="35">
        <f t="shared" si="8"/>
        <v>28.66</v>
      </c>
      <c r="BV6" s="35">
        <f t="shared" si="8"/>
        <v>22.93</v>
      </c>
      <c r="BW6" s="35">
        <f t="shared" si="8"/>
        <v>24.22</v>
      </c>
      <c r="BX6" s="35">
        <f t="shared" si="8"/>
        <v>16.18</v>
      </c>
      <c r="BY6" s="35">
        <f t="shared" si="8"/>
        <v>38.28</v>
      </c>
      <c r="BZ6" s="35">
        <f t="shared" si="8"/>
        <v>38.49</v>
      </c>
      <c r="CA6" s="34" t="str">
        <f>IF(CA7="","",IF(CA7="-","【-】","【"&amp;SUBSTITUTE(TEXT(CA7,"#,##0.00"),"-","△")&amp;"】"))</f>
        <v>【32.93】</v>
      </c>
      <c r="CB6" s="35">
        <f>IF(CB7="",NA(),CB7)</f>
        <v>737.32</v>
      </c>
      <c r="CC6" s="35">
        <f t="shared" ref="CC6:CK6" si="9">IF(CC7="",NA(),CC7)</f>
        <v>716.95</v>
      </c>
      <c r="CD6" s="35">
        <f t="shared" si="9"/>
        <v>669.76</v>
      </c>
      <c r="CE6" s="35">
        <f t="shared" si="9"/>
        <v>797.9</v>
      </c>
      <c r="CF6" s="35">
        <f t="shared" si="9"/>
        <v>579.74</v>
      </c>
      <c r="CG6" s="35">
        <f t="shared" si="9"/>
        <v>690.86</v>
      </c>
      <c r="CH6" s="35">
        <f t="shared" si="9"/>
        <v>634.67999999999995</v>
      </c>
      <c r="CI6" s="35">
        <f t="shared" si="9"/>
        <v>1021.89</v>
      </c>
      <c r="CJ6" s="35">
        <f t="shared" si="9"/>
        <v>468.36</v>
      </c>
      <c r="CK6" s="35">
        <f t="shared" si="9"/>
        <v>479.21</v>
      </c>
      <c r="CL6" s="34" t="str">
        <f>IF(CL7="","",IF(CL7="-","【-】","【"&amp;SUBSTITUTE(TEXT(CL7,"#,##0.00"),"-","△")&amp;"】"))</f>
        <v>【547.82】</v>
      </c>
      <c r="CM6" s="35">
        <f>IF(CM7="",NA(),CM7)</f>
        <v>40.909999999999997</v>
      </c>
      <c r="CN6" s="35">
        <f t="shared" ref="CN6:CV6" si="10">IF(CN7="",NA(),CN7)</f>
        <v>54.55</v>
      </c>
      <c r="CO6" s="35">
        <f t="shared" si="10"/>
        <v>50</v>
      </c>
      <c r="CP6" s="35">
        <f t="shared" si="10"/>
        <v>50</v>
      </c>
      <c r="CQ6" s="35">
        <f t="shared" si="10"/>
        <v>50</v>
      </c>
      <c r="CR6" s="35">
        <f t="shared" si="10"/>
        <v>47.83</v>
      </c>
      <c r="CS6" s="35">
        <f t="shared" si="10"/>
        <v>43.91</v>
      </c>
      <c r="CT6" s="35">
        <f t="shared" si="10"/>
        <v>37.270000000000003</v>
      </c>
      <c r="CU6" s="35">
        <f t="shared" si="10"/>
        <v>53.97</v>
      </c>
      <c r="CV6" s="35">
        <f t="shared" si="10"/>
        <v>40.53</v>
      </c>
      <c r="CW6" s="34" t="str">
        <f>IF(CW7="","",IF(CW7="-","【-】","【"&amp;SUBSTITUTE(TEXT(CW7,"#,##0.00"),"-","△")&amp;"】"))</f>
        <v>【39.10】</v>
      </c>
      <c r="CX6" s="35">
        <f>IF(CX7="",NA(),CX7)</f>
        <v>93.02</v>
      </c>
      <c r="CY6" s="35">
        <f t="shared" ref="CY6:DG6" si="11">IF(CY7="",NA(),CY7)</f>
        <v>84.44</v>
      </c>
      <c r="CZ6" s="35">
        <f t="shared" si="11"/>
        <v>93.33</v>
      </c>
      <c r="DA6" s="35">
        <f t="shared" si="11"/>
        <v>88</v>
      </c>
      <c r="DB6" s="35">
        <f t="shared" si="11"/>
        <v>87.5</v>
      </c>
      <c r="DC6" s="35">
        <f t="shared" si="11"/>
        <v>84.46</v>
      </c>
      <c r="DD6" s="35">
        <f t="shared" si="11"/>
        <v>86.66</v>
      </c>
      <c r="DE6" s="35">
        <f t="shared" si="11"/>
        <v>85.78</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252123</v>
      </c>
      <c r="D7" s="37">
        <v>47</v>
      </c>
      <c r="E7" s="37">
        <v>17</v>
      </c>
      <c r="F7" s="37">
        <v>7</v>
      </c>
      <c r="G7" s="37">
        <v>0</v>
      </c>
      <c r="H7" s="37" t="s">
        <v>110</v>
      </c>
      <c r="I7" s="37" t="s">
        <v>111</v>
      </c>
      <c r="J7" s="37" t="s">
        <v>112</v>
      </c>
      <c r="K7" s="37" t="s">
        <v>113</v>
      </c>
      <c r="L7" s="37" t="s">
        <v>114</v>
      </c>
      <c r="M7" s="37"/>
      <c r="N7" s="38" t="s">
        <v>115</v>
      </c>
      <c r="O7" s="38" t="s">
        <v>116</v>
      </c>
      <c r="P7" s="38">
        <v>0.1</v>
      </c>
      <c r="Q7" s="38">
        <v>87.76</v>
      </c>
      <c r="R7" s="38">
        <v>3240</v>
      </c>
      <c r="S7" s="38">
        <v>50316</v>
      </c>
      <c r="T7" s="38">
        <v>693.05</v>
      </c>
      <c r="U7" s="38">
        <v>72.599999999999994</v>
      </c>
      <c r="V7" s="38">
        <v>48</v>
      </c>
      <c r="W7" s="38">
        <v>0.04</v>
      </c>
      <c r="X7" s="38">
        <v>1200</v>
      </c>
      <c r="Y7" s="38">
        <v>99.45</v>
      </c>
      <c r="Z7" s="38">
        <v>99.46</v>
      </c>
      <c r="AA7" s="38">
        <v>99.46</v>
      </c>
      <c r="AB7" s="38">
        <v>99.46</v>
      </c>
      <c r="AC7" s="38">
        <v>116.7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1232.79</v>
      </c>
      <c r="BG7" s="38">
        <v>870.22</v>
      </c>
      <c r="BH7" s="38">
        <v>862.55</v>
      </c>
      <c r="BI7" s="38">
        <v>286.73</v>
      </c>
      <c r="BJ7" s="38">
        <v>306.27</v>
      </c>
      <c r="BK7" s="38">
        <v>1844.55</v>
      </c>
      <c r="BL7" s="38">
        <v>1364.98</v>
      </c>
      <c r="BM7" s="38">
        <v>1105.04</v>
      </c>
      <c r="BN7" s="38">
        <v>1196.58</v>
      </c>
      <c r="BO7" s="38">
        <v>776.75</v>
      </c>
      <c r="BP7" s="38">
        <v>644.02</v>
      </c>
      <c r="BQ7" s="38">
        <v>26.19</v>
      </c>
      <c r="BR7" s="38">
        <v>27.38</v>
      </c>
      <c r="BS7" s="38">
        <v>28.85</v>
      </c>
      <c r="BT7" s="38">
        <v>25.11</v>
      </c>
      <c r="BU7" s="38">
        <v>28.66</v>
      </c>
      <c r="BV7" s="38">
        <v>22.93</v>
      </c>
      <c r="BW7" s="38">
        <v>24.22</v>
      </c>
      <c r="BX7" s="38">
        <v>16.18</v>
      </c>
      <c r="BY7" s="38">
        <v>38.28</v>
      </c>
      <c r="BZ7" s="38">
        <v>38.49</v>
      </c>
      <c r="CA7" s="38">
        <v>32.93</v>
      </c>
      <c r="CB7" s="38">
        <v>737.32</v>
      </c>
      <c r="CC7" s="38">
        <v>716.95</v>
      </c>
      <c r="CD7" s="38">
        <v>669.76</v>
      </c>
      <c r="CE7" s="38">
        <v>797.9</v>
      </c>
      <c r="CF7" s="38">
        <v>579.74</v>
      </c>
      <c r="CG7" s="38">
        <v>690.86</v>
      </c>
      <c r="CH7" s="38">
        <v>634.67999999999995</v>
      </c>
      <c r="CI7" s="38">
        <v>1021.89</v>
      </c>
      <c r="CJ7" s="38">
        <v>468.36</v>
      </c>
      <c r="CK7" s="38">
        <v>479.21</v>
      </c>
      <c r="CL7" s="38">
        <v>547.82000000000005</v>
      </c>
      <c r="CM7" s="38">
        <v>40.909999999999997</v>
      </c>
      <c r="CN7" s="38">
        <v>54.55</v>
      </c>
      <c r="CO7" s="38">
        <v>50</v>
      </c>
      <c r="CP7" s="38">
        <v>50</v>
      </c>
      <c r="CQ7" s="38">
        <v>50</v>
      </c>
      <c r="CR7" s="38">
        <v>47.83</v>
      </c>
      <c r="CS7" s="38">
        <v>43.91</v>
      </c>
      <c r="CT7" s="38">
        <v>37.270000000000003</v>
      </c>
      <c r="CU7" s="38">
        <v>53.97</v>
      </c>
      <c r="CV7" s="38">
        <v>40.53</v>
      </c>
      <c r="CW7" s="38">
        <v>39.1</v>
      </c>
      <c r="CX7" s="38">
        <v>93.02</v>
      </c>
      <c r="CY7" s="38">
        <v>84.44</v>
      </c>
      <c r="CZ7" s="38">
        <v>93.33</v>
      </c>
      <c r="DA7" s="38">
        <v>88</v>
      </c>
      <c r="DB7" s="38">
        <v>87.5</v>
      </c>
      <c r="DC7" s="38">
        <v>84.46</v>
      </c>
      <c r="DD7" s="38">
        <v>86.66</v>
      </c>
      <c r="DE7" s="38">
        <v>85.78</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志村　一人</cp:lastModifiedBy>
  <cp:lastPrinted>2018-02-02T09:14:45Z</cp:lastPrinted>
  <dcterms:created xsi:type="dcterms:W3CDTF">2017-12-25T02:37:17Z</dcterms:created>
  <dcterms:modified xsi:type="dcterms:W3CDTF">2018-02-02T09:15:18Z</dcterms:modified>
  <cp:category/>
</cp:coreProperties>
</file>