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1\上下水道課\23下水道管理担当\管理担当　大橋\各種調査\経営比較分析表\H29\提出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E86" i="4"/>
  <c r="AT10" i="4"/>
  <c r="AL10" i="4"/>
  <c r="P10" i="4"/>
  <c r="I10" i="4"/>
  <c r="B10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<sst xmlns="http://schemas.openxmlformats.org/spreadsheetml/2006/main" count="240" uniqueCount="126">
  <si>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</si>
  <si>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</si>
  <si>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</si>
  <si>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</si>
  <si>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</si>
  <si>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</si>
  <si>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</si>
  <si>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</si>
  <si>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</si>
  <si>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</si>
  <si>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</si>
  <si>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</si>
  <si>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</si>
  <si>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</si>
  <si>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</si>
  <si>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</si>
  <si>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</si>
  <si>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</si>
  <si>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</si>
  <si>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</si>
  <si>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</si>
  <si>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</si>
  <si>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</si>
  <si>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</si>
  <si>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</si>
  <si>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</si>
  <si>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</si>
  <si>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</si>
  <si>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</si>
  <si>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</si>
  <si>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</si>
  <si>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</si>
  <si>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</si>
  <si>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</si>
  <si>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</si>
  <si>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</si>
  <si>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</si>
  <si>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</si>
  <si>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</si>
  <si>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</si>
  <si>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</si>
  <si>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</si>
  <si>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</si>
  <si>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</si>
  <si>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</si>
  <si>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</si>
  <si>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</si>
  <si>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</si>
  <si>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</si>
  <si>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</si>
  <si>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</si>
  <si>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</si>
  <si>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</si>
  <si>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</si>
  <si>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</si>
  <si>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</si>
  <si>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</si>
  <si>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</si>
  <si>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</si>
  <si>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</si>
  <si>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</si>
  <si>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</si>
  <si>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</si>
  <si>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</si>
  <si>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</si>
  <si>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</si>
  <si>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</si>
  <si>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</si>
  <si>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</si>
  <si>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</si>
  <si>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</si>
  <si>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</si>
  <si>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</si>
  <si>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</si>
  <si>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</si>
  <si>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</si>
  <si>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</si>
  <si>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</si>
  <si>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</si>
  <si>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</si>
  <si>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</si>
  <si>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</si>
  <si>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</si>
  <si>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</si>
  <si>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</si>
  <si>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</si>
  <si>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</si>
  <si>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</si>
  <si>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</si>
  <si>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</si>
  <si>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</si>
  <si>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</si>
  <si>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</si>
  <si>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</si>
  <si>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</si>
  <si>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</si>
  <si>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</si>
  <si>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</si>
  <si>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</si>
  <si>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</si>
  <si>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</si>
  <si>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</si>
  <si>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</si>
  <si>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</si>
  <si>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</si>
  <si>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</si>
  <si>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</si>
  <si>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</si>
  <si>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</si>
  <si>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</si>
  <si>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滋賀県　野洲市</t>
  </si>
  <si>
    <t>法非適用</t>
  </si>
  <si>
    <t>下水道事業</t>
  </si>
  <si>
    <t>公共下水道</t>
  </si>
  <si>
    <t>Bd1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</si>
  <si>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</si>
  <si>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</si>
  <si>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</si>
  <si>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</si>
  <si>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</si>
  <si>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</si>
  <si>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</si>
  <si>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管渠改善率は数値なしとなっており、更新した管路はないが、今後、更新が必要となる管渠等の増加が見込まれる。
　現在は長寿命化計画に基づき、マンホール蓋やマンホールポンプの更新を順次行っており、引き続き老朽化に対する対応を行っていく予定である。</t>
    <phoneticPr fontId="7"/>
  </si>
  <si>
    <t>　収益的収支比率は100％を超えているが、今後管路等の施設の更新が必要となってくることが想定され、さらなる増収が必要となってくる。
　企業債残高対事業規模比率は平成25年度から減少しており、類似団体との比較では低い値となっている。
　経費回収率は、横ばい傾向であり、類似団体と比較しても若干高い水準である。
　汚水処理原価は、減少傾向にあり、類似団体と比較しても同程度である。
　施設利用率は、類似団体と比較して高い水準である。
　水洗化率は類似団体と比較し高い水準であり、普及が進んでいる。</t>
    <rPh sb="1" eb="4">
      <t>シュウエキテキ</t>
    </rPh>
    <rPh sb="4" eb="6">
      <t>シュウシ</t>
    </rPh>
    <rPh sb="6" eb="8">
      <t>ヒリツ</t>
    </rPh>
    <rPh sb="14" eb="15">
      <t>コ</t>
    </rPh>
    <rPh sb="21" eb="23">
      <t>コンゴ</t>
    </rPh>
    <rPh sb="23" eb="25">
      <t>カンロ</t>
    </rPh>
    <rPh sb="25" eb="26">
      <t>トウ</t>
    </rPh>
    <rPh sb="27" eb="29">
      <t>シセツ</t>
    </rPh>
    <rPh sb="30" eb="32">
      <t>コウシン</t>
    </rPh>
    <rPh sb="33" eb="35">
      <t>ヒツヨウ</t>
    </rPh>
    <rPh sb="44" eb="46">
      <t>ソウテイ</t>
    </rPh>
    <rPh sb="53" eb="55">
      <t>ゾウシュウ</t>
    </rPh>
    <rPh sb="56" eb="58">
      <t>ヒツヨウ</t>
    </rPh>
    <rPh sb="67" eb="69">
      <t>キギョウ</t>
    </rPh>
    <rPh sb="69" eb="70">
      <t>サイ</t>
    </rPh>
    <rPh sb="70" eb="72">
      <t>ザンダカ</t>
    </rPh>
    <rPh sb="72" eb="73">
      <t>タイ</t>
    </rPh>
    <rPh sb="73" eb="75">
      <t>ジギョウ</t>
    </rPh>
    <rPh sb="75" eb="77">
      <t>キボ</t>
    </rPh>
    <rPh sb="77" eb="79">
      <t>ヒリツ</t>
    </rPh>
    <rPh sb="80" eb="82">
      <t>ヘイセイ</t>
    </rPh>
    <rPh sb="84" eb="86">
      <t>ネンド</t>
    </rPh>
    <rPh sb="88" eb="90">
      <t>ゲンショウ</t>
    </rPh>
    <rPh sb="95" eb="97">
      <t>ルイジ</t>
    </rPh>
    <rPh sb="97" eb="99">
      <t>ダンタイ</t>
    </rPh>
    <rPh sb="101" eb="103">
      <t>ヒカク</t>
    </rPh>
    <rPh sb="105" eb="106">
      <t>ヒク</t>
    </rPh>
    <rPh sb="107" eb="108">
      <t>アタイ</t>
    </rPh>
    <rPh sb="117" eb="119">
      <t>ケイヒ</t>
    </rPh>
    <rPh sb="119" eb="121">
      <t>カイシュウ</t>
    </rPh>
    <rPh sb="121" eb="122">
      <t>リツ</t>
    </rPh>
    <rPh sb="124" eb="125">
      <t>ヨコ</t>
    </rPh>
    <rPh sb="127" eb="129">
      <t>ケイコウ</t>
    </rPh>
    <rPh sb="133" eb="135">
      <t>ルイジ</t>
    </rPh>
    <rPh sb="135" eb="137">
      <t>ダンタイ</t>
    </rPh>
    <rPh sb="138" eb="140">
      <t>ヒカク</t>
    </rPh>
    <rPh sb="143" eb="145">
      <t>ジャッカン</t>
    </rPh>
    <rPh sb="145" eb="146">
      <t>タカ</t>
    </rPh>
    <rPh sb="147" eb="149">
      <t>スイジュン</t>
    </rPh>
    <rPh sb="155" eb="157">
      <t>オスイ</t>
    </rPh>
    <rPh sb="157" eb="159">
      <t>ショリ</t>
    </rPh>
    <rPh sb="159" eb="161">
      <t>ゲンカ</t>
    </rPh>
    <rPh sb="171" eb="173">
      <t>ルイジ</t>
    </rPh>
    <rPh sb="173" eb="175">
      <t>ダンタイ</t>
    </rPh>
    <rPh sb="176" eb="178">
      <t>ヒカク</t>
    </rPh>
    <rPh sb="181" eb="184">
      <t>ドウテイド</t>
    </rPh>
    <rPh sb="190" eb="192">
      <t>シセツ</t>
    </rPh>
    <rPh sb="192" eb="195">
      <t>リヨウリツ</t>
    </rPh>
    <rPh sb="216" eb="219">
      <t>スイセンカ</t>
    </rPh>
    <rPh sb="219" eb="220">
      <t>リツ</t>
    </rPh>
    <rPh sb="221" eb="223">
      <t>ルイジ</t>
    </rPh>
    <rPh sb="223" eb="225">
      <t>ダンタイ</t>
    </rPh>
    <rPh sb="226" eb="228">
      <t>ヒカク</t>
    </rPh>
    <rPh sb="229" eb="230">
      <t>タカ</t>
    </rPh>
    <rPh sb="231" eb="233">
      <t>スイジュン</t>
    </rPh>
    <rPh sb="237" eb="239">
      <t>フキュウ</t>
    </rPh>
    <rPh sb="240" eb="241">
      <t>スス</t>
    </rPh>
    <phoneticPr fontId="7"/>
  </si>
  <si>
    <t>　類似団体と比較しても、健全な事業運営を行っている面はあるが、維持管理費の削減に余地を残すため、管路等の更新等、将来の事業継続に向け、経営改善を検討する必要がある。
　</t>
    <rPh sb="1" eb="3">
      <t>ルイジ</t>
    </rPh>
    <rPh sb="3" eb="5">
      <t>ダンタイ</t>
    </rPh>
    <rPh sb="6" eb="8">
      <t>ヒカク</t>
    </rPh>
    <rPh sb="12" eb="14">
      <t>ケンゼン</t>
    </rPh>
    <rPh sb="15" eb="17">
      <t>ジギョウ</t>
    </rPh>
    <rPh sb="17" eb="19">
      <t>ウンエイ</t>
    </rPh>
    <rPh sb="20" eb="21">
      <t>オコナ</t>
    </rPh>
    <rPh sb="25" eb="26">
      <t>メン</t>
    </rPh>
    <rPh sb="31" eb="33">
      <t>イジ</t>
    </rPh>
    <rPh sb="33" eb="36">
      <t>カンリヒ</t>
    </rPh>
    <rPh sb="37" eb="39">
      <t>サクゲン</t>
    </rPh>
    <rPh sb="40" eb="42">
      <t>ヨチ</t>
    </rPh>
    <rPh sb="43" eb="44">
      <t>ノコ</t>
    </rPh>
    <rPh sb="48" eb="50">
      <t>カンロ</t>
    </rPh>
    <rPh sb="50" eb="51">
      <t>トウ</t>
    </rPh>
    <rPh sb="52" eb="54">
      <t>コウシン</t>
    </rPh>
    <rPh sb="54" eb="55">
      <t>トウ</t>
    </rPh>
    <rPh sb="56" eb="58">
      <t>ショウライ</t>
    </rPh>
    <rPh sb="59" eb="61">
      <t>ジギョウ</t>
    </rPh>
    <rPh sb="61" eb="63">
      <t>ケイゾク</t>
    </rPh>
    <rPh sb="64" eb="65">
      <t>ム</t>
    </rPh>
    <rPh sb="67" eb="69">
      <t>ケイエイ</t>
    </rPh>
    <rPh sb="69" eb="71">
      <t>カイゼン</t>
    </rPh>
    <rPh sb="72" eb="74">
      <t>ケントウ</t>
    </rPh>
    <rPh sb="76" eb="78">
      <t>ヒツヨウ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</si>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</sst>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8" applyFont="1" applyBorder="1" applyAlignment="1" applyProtection="1">
      <alignment horizontal="left" vertical="top" wrapText="1"/>
      <protection locked="0"/>
    </xf>
    <xf numFmtId="0" fontId="5" fillId="0" borderId="0" xfId="8" applyFont="1" applyBorder="1" applyAlignment="1" applyProtection="1">
      <alignment horizontal="left" vertical="top" wrapText="1"/>
      <protection locked="0"/>
    </xf>
    <xf numFmtId="0" fontId="5" fillId="0" borderId="7" xfId="8" applyFont="1" applyBorder="1" applyAlignment="1" applyProtection="1">
      <alignment horizontal="left" vertical="top" wrapText="1"/>
      <protection locked="0"/>
    </xf>
    <xf numFmtId="0" fontId="5" fillId="0" borderId="8" xfId="8" applyFont="1" applyBorder="1" applyAlignment="1" applyProtection="1">
      <alignment horizontal="left" vertical="top" wrapText="1"/>
      <protection locked="0"/>
    </xf>
    <xf numFmtId="0" fontId="5" fillId="0" borderId="1" xfId="8" applyFont="1" applyBorder="1" applyAlignment="1" applyProtection="1">
      <alignment horizontal="left" vertical="top" wrapText="1"/>
      <protection locked="0"/>
    </xf>
    <xf numFmtId="0" fontId="5" fillId="0" borderId="9" xfId="8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127216"/>
        <c:axId val="286127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7.0000000000000007E-2</c:v>
                </c:pt>
                <c:pt idx="2">
                  <c:v>0.1</c:v>
                </c:pt>
                <c:pt idx="3">
                  <c:v>0.27</c:v>
                </c:pt>
                <c:pt idx="4">
                  <c:v>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127216"/>
        <c:axId val="286127608"/>
      </c:lineChart>
      <c:dateAx>
        <c:axId val="286127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127608"/>
        <c:crosses val="autoZero"/>
        <c:auto val="1"/>
        <c:lblOffset val="100"/>
        <c:baseTimeUnit val="years"/>
      </c:dateAx>
      <c:valAx>
        <c:axId val="286127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127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86.95</c:v>
                </c:pt>
                <c:pt idx="1">
                  <c:v>88</c:v>
                </c:pt>
                <c:pt idx="2">
                  <c:v>97.31</c:v>
                </c:pt>
                <c:pt idx="3">
                  <c:v>97.32</c:v>
                </c:pt>
                <c:pt idx="4">
                  <c:v>91.53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828800"/>
        <c:axId val="286628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62.27</c:v>
                </c:pt>
                <c:pt idx="1">
                  <c:v>64.12</c:v>
                </c:pt>
                <c:pt idx="2">
                  <c:v>64.87</c:v>
                </c:pt>
                <c:pt idx="3">
                  <c:v>65.62</c:v>
                </c:pt>
                <c:pt idx="4">
                  <c:v>64.67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828800"/>
        <c:axId val="286628808"/>
      </c:lineChart>
      <c:dateAx>
        <c:axId val="28682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628808"/>
        <c:crosses val="autoZero"/>
        <c:auto val="1"/>
        <c:lblOffset val="100"/>
        <c:baseTimeUnit val="years"/>
      </c:dateAx>
      <c:valAx>
        <c:axId val="286628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828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97.18</c:v>
                </c:pt>
                <c:pt idx="1">
                  <c:v>97.4</c:v>
                </c:pt>
                <c:pt idx="2">
                  <c:v>97.68</c:v>
                </c:pt>
                <c:pt idx="3">
                  <c:v>97.75</c:v>
                </c:pt>
                <c:pt idx="4">
                  <c:v>99.01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629984"/>
        <c:axId val="286630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90.69</c:v>
                </c:pt>
                <c:pt idx="1">
                  <c:v>90.91</c:v>
                </c:pt>
                <c:pt idx="2">
                  <c:v>91.11</c:v>
                </c:pt>
                <c:pt idx="3">
                  <c:v>91.44</c:v>
                </c:pt>
                <c:pt idx="4">
                  <c:v>91.76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629984"/>
        <c:axId val="286630376"/>
      </c:lineChart>
      <c:dateAx>
        <c:axId val="28662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630376"/>
        <c:crosses val="autoZero"/>
        <c:auto val="1"/>
        <c:lblOffset val="100"/>
        <c:baseTimeUnit val="years"/>
      </c:dateAx>
      <c:valAx>
        <c:axId val="286630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629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61.05</c:v>
                </c:pt>
                <c:pt idx="1">
                  <c:v>74.77</c:v>
                </c:pt>
                <c:pt idx="2">
                  <c:v>80.27</c:v>
                </c:pt>
                <c:pt idx="3">
                  <c:v>84.6</c:v>
                </c:pt>
                <c:pt idx="4">
                  <c:v>107.35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128784"/>
        <c:axId val="286129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128784"/>
        <c:axId val="286129176"/>
      </c:lineChart>
      <c:dateAx>
        <c:axId val="28612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129176"/>
        <c:crosses val="autoZero"/>
        <c:auto val="1"/>
        <c:lblOffset val="100"/>
        <c:baseTimeUnit val="years"/>
      </c:dateAx>
      <c:valAx>
        <c:axId val="286129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128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825664"/>
        <c:axId val="286826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825664"/>
        <c:axId val="286826056"/>
      </c:lineChart>
      <c:dateAx>
        <c:axId val="286825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826056"/>
        <c:crosses val="autoZero"/>
        <c:auto val="1"/>
        <c:lblOffset val="100"/>
        <c:baseTimeUnit val="years"/>
      </c:dateAx>
      <c:valAx>
        <c:axId val="286826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825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827232"/>
        <c:axId val="286827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827232"/>
        <c:axId val="286827624"/>
      </c:lineChart>
      <c:dateAx>
        <c:axId val="28682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827624"/>
        <c:crosses val="autoZero"/>
        <c:auto val="1"/>
        <c:lblOffset val="100"/>
        <c:baseTimeUnit val="years"/>
      </c:dateAx>
      <c:valAx>
        <c:axId val="286827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827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927720"/>
        <c:axId val="286928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927720"/>
        <c:axId val="286928112"/>
      </c:lineChart>
      <c:dateAx>
        <c:axId val="286927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928112"/>
        <c:crosses val="autoZero"/>
        <c:auto val="1"/>
        <c:lblOffset val="100"/>
        <c:baseTimeUnit val="years"/>
      </c:dateAx>
      <c:valAx>
        <c:axId val="286928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927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929288"/>
        <c:axId val="28692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929288"/>
        <c:axId val="286929680"/>
      </c:lineChart>
      <c:dateAx>
        <c:axId val="286929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929680"/>
        <c:crosses val="autoZero"/>
        <c:auto val="1"/>
        <c:lblOffset val="100"/>
        <c:baseTimeUnit val="years"/>
      </c:dateAx>
      <c:valAx>
        <c:axId val="28692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929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279.27</c:v>
                </c:pt>
                <c:pt idx="1">
                  <c:v>280.85000000000002</c:v>
                </c:pt>
                <c:pt idx="2">
                  <c:v>269.08999999999997</c:v>
                </c:pt>
                <c:pt idx="3">
                  <c:v>254.29</c:v>
                </c:pt>
                <c:pt idx="4">
                  <c:v>245.37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986944"/>
        <c:axId val="286987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918.88</c:v>
                </c:pt>
                <c:pt idx="1">
                  <c:v>885.97</c:v>
                </c:pt>
                <c:pt idx="2">
                  <c:v>854.16</c:v>
                </c:pt>
                <c:pt idx="3">
                  <c:v>848.31</c:v>
                </c:pt>
                <c:pt idx="4">
                  <c:v>774.99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986944"/>
        <c:axId val="286987336"/>
      </c:lineChart>
      <c:dateAx>
        <c:axId val="28698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987336"/>
        <c:crosses val="autoZero"/>
        <c:auto val="1"/>
        <c:lblOffset val="100"/>
        <c:baseTimeUnit val="years"/>
      </c:dateAx>
      <c:valAx>
        <c:axId val="286987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98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187.95</c:v>
                </c:pt>
                <c:pt idx="1">
                  <c:v>96.5</c:v>
                </c:pt>
                <c:pt idx="2">
                  <c:v>96.41</c:v>
                </c:pt>
                <c:pt idx="3">
                  <c:v>96.58</c:v>
                </c:pt>
                <c:pt idx="4">
                  <c:v>99.07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927328"/>
        <c:axId val="286926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88.2</c:v>
                </c:pt>
                <c:pt idx="1">
                  <c:v>89.94</c:v>
                </c:pt>
                <c:pt idx="2">
                  <c:v>93.13</c:v>
                </c:pt>
                <c:pt idx="3">
                  <c:v>94.38</c:v>
                </c:pt>
                <c:pt idx="4">
                  <c:v>96.57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927328"/>
        <c:axId val="286926936"/>
      </c:lineChart>
      <c:dateAx>
        <c:axId val="286927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926936"/>
        <c:crosses val="autoZero"/>
        <c:auto val="1"/>
        <c:lblOffset val="100"/>
        <c:baseTimeUnit val="years"/>
      </c:dateAx>
      <c:valAx>
        <c:axId val="286926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927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93.35</c:v>
                </c:pt>
                <c:pt idx="1">
                  <c:v>181.47</c:v>
                </c:pt>
                <c:pt idx="2">
                  <c:v>184.75</c:v>
                </c:pt>
                <c:pt idx="3">
                  <c:v>184.92</c:v>
                </c:pt>
                <c:pt idx="4">
                  <c:v>167.32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988512"/>
        <c:axId val="286988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171.78</c:v>
                </c:pt>
                <c:pt idx="1">
                  <c:v>168.57</c:v>
                </c:pt>
                <c:pt idx="2">
                  <c:v>167.97</c:v>
                </c:pt>
                <c:pt idx="3">
                  <c:v>165.45</c:v>
                </c:pt>
                <c:pt idx="4">
                  <c:v>161.54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988512"/>
        <c:axId val="286988904"/>
      </c:lineChart>
      <c:dateAx>
        <c:axId val="286988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988904"/>
        <c:crosses val="autoZero"/>
        <c:auto val="1"/>
        <c:lblOffset val="100"/>
        <c:baseTimeUnit val="years"/>
      </c:dateAx>
      <c:valAx>
        <c:axId val="286988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988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D9" sqref="AD9:AJ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滋賀県　野洲市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Bd1</v>
      </c>
      <c r="X8" s="48"/>
      <c r="Y8" s="48"/>
      <c r="Z8" s="48"/>
      <c r="AA8" s="48"/>
      <c r="AB8" s="48"/>
      <c r="AC8" s="48"/>
      <c r="AD8" s="49" t="s">
        <v>125</v>
      </c>
      <c r="AE8" s="49"/>
      <c r="AF8" s="49"/>
      <c r="AG8" s="49"/>
      <c r="AH8" s="49"/>
      <c r="AI8" s="49"/>
      <c r="AJ8" s="49"/>
      <c r="AK8" s="4"/>
      <c r="AL8" s="50">
        <f>データ!S6</f>
        <v>50972</v>
      </c>
      <c r="AM8" s="50"/>
      <c r="AN8" s="50"/>
      <c r="AO8" s="50"/>
      <c r="AP8" s="50"/>
      <c r="AQ8" s="50"/>
      <c r="AR8" s="50"/>
      <c r="AS8" s="50"/>
      <c r="AT8" s="45">
        <f>データ!T6</f>
        <v>80.14</v>
      </c>
      <c r="AU8" s="45"/>
      <c r="AV8" s="45"/>
      <c r="AW8" s="45"/>
      <c r="AX8" s="45"/>
      <c r="AY8" s="45"/>
      <c r="AZ8" s="45"/>
      <c r="BA8" s="45"/>
      <c r="BB8" s="45">
        <f>データ!U6</f>
        <v>636.04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73.430000000000007</v>
      </c>
      <c r="Q10" s="45"/>
      <c r="R10" s="45"/>
      <c r="S10" s="45"/>
      <c r="T10" s="45"/>
      <c r="U10" s="45"/>
      <c r="V10" s="45"/>
      <c r="W10" s="45">
        <f>データ!Q6</f>
        <v>88.69</v>
      </c>
      <c r="X10" s="45"/>
      <c r="Y10" s="45"/>
      <c r="Z10" s="45"/>
      <c r="AA10" s="45"/>
      <c r="AB10" s="45"/>
      <c r="AC10" s="45"/>
      <c r="AD10" s="50">
        <f>データ!R6</f>
        <v>2867</v>
      </c>
      <c r="AE10" s="50"/>
      <c r="AF10" s="50"/>
      <c r="AG10" s="50"/>
      <c r="AH10" s="50"/>
      <c r="AI10" s="50"/>
      <c r="AJ10" s="50"/>
      <c r="AK10" s="2"/>
      <c r="AL10" s="50">
        <f>データ!V6</f>
        <v>37357</v>
      </c>
      <c r="AM10" s="50"/>
      <c r="AN10" s="50"/>
      <c r="AO10" s="50"/>
      <c r="AP10" s="50"/>
      <c r="AQ10" s="50"/>
      <c r="AR10" s="50"/>
      <c r="AS10" s="50"/>
      <c r="AT10" s="45">
        <f>データ!W6</f>
        <v>9.08</v>
      </c>
      <c r="AU10" s="45"/>
      <c r="AV10" s="45"/>
      <c r="AW10" s="45"/>
      <c r="AX10" s="45"/>
      <c r="AY10" s="45"/>
      <c r="AZ10" s="45"/>
      <c r="BA10" s="45"/>
      <c r="BB10" s="45">
        <f>データ!X6</f>
        <v>4114.21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123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124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56</v>
      </c>
      <c r="N86" s="26" t="s">
        <v>56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252107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滋賀県　野洲市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Bd1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73.430000000000007</v>
      </c>
      <c r="Q6" s="34">
        <f t="shared" si="3"/>
        <v>88.69</v>
      </c>
      <c r="R6" s="34">
        <f t="shared" si="3"/>
        <v>2867</v>
      </c>
      <c r="S6" s="34">
        <f t="shared" si="3"/>
        <v>50972</v>
      </c>
      <c r="T6" s="34">
        <f t="shared" si="3"/>
        <v>80.14</v>
      </c>
      <c r="U6" s="34">
        <f t="shared" si="3"/>
        <v>636.04</v>
      </c>
      <c r="V6" s="34">
        <f t="shared" si="3"/>
        <v>37357</v>
      </c>
      <c r="W6" s="34">
        <f t="shared" si="3"/>
        <v>9.08</v>
      </c>
      <c r="X6" s="34">
        <f t="shared" si="3"/>
        <v>4114.21</v>
      </c>
      <c r="Y6" s="35">
        <f>IF(Y7="",NA(),Y7)</f>
        <v>61.05</v>
      </c>
      <c r="Z6" s="35">
        <f t="shared" ref="Z6:AH6" si="4">IF(Z7="",NA(),Z7)</f>
        <v>74.77</v>
      </c>
      <c r="AA6" s="35">
        <f t="shared" si="4"/>
        <v>80.27</v>
      </c>
      <c r="AB6" s="35">
        <f t="shared" si="4"/>
        <v>84.6</v>
      </c>
      <c r="AC6" s="35">
        <f t="shared" si="4"/>
        <v>107.35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279.27</v>
      </c>
      <c r="BG6" s="35">
        <f t="shared" ref="BG6:BO6" si="7">IF(BG7="",NA(),BG7)</f>
        <v>280.85000000000002</v>
      </c>
      <c r="BH6" s="35">
        <f t="shared" si="7"/>
        <v>269.08999999999997</v>
      </c>
      <c r="BI6" s="35">
        <f t="shared" si="7"/>
        <v>254.29</v>
      </c>
      <c r="BJ6" s="35">
        <f t="shared" si="7"/>
        <v>245.37</v>
      </c>
      <c r="BK6" s="35">
        <f t="shared" si="7"/>
        <v>918.88</v>
      </c>
      <c r="BL6" s="35">
        <f t="shared" si="7"/>
        <v>885.97</v>
      </c>
      <c r="BM6" s="35">
        <f t="shared" si="7"/>
        <v>854.16</v>
      </c>
      <c r="BN6" s="35">
        <f t="shared" si="7"/>
        <v>848.31</v>
      </c>
      <c r="BO6" s="35">
        <f t="shared" si="7"/>
        <v>774.99</v>
      </c>
      <c r="BP6" s="34" t="str">
        <f>IF(BP7="","",IF(BP7="-","【-】","【"&amp;SUBSTITUTE(TEXT(BP7,"#,##0.00"),"-","△")&amp;"】"))</f>
        <v>【728.30】</v>
      </c>
      <c r="BQ6" s="35">
        <f>IF(BQ7="",NA(),BQ7)</f>
        <v>187.95</v>
      </c>
      <c r="BR6" s="35">
        <f t="shared" ref="BR6:BZ6" si="8">IF(BR7="",NA(),BR7)</f>
        <v>96.5</v>
      </c>
      <c r="BS6" s="35">
        <f t="shared" si="8"/>
        <v>96.41</v>
      </c>
      <c r="BT6" s="35">
        <f t="shared" si="8"/>
        <v>96.58</v>
      </c>
      <c r="BU6" s="35">
        <f t="shared" si="8"/>
        <v>99.07</v>
      </c>
      <c r="BV6" s="35">
        <f t="shared" si="8"/>
        <v>88.2</v>
      </c>
      <c r="BW6" s="35">
        <f t="shared" si="8"/>
        <v>89.94</v>
      </c>
      <c r="BX6" s="35">
        <f t="shared" si="8"/>
        <v>93.13</v>
      </c>
      <c r="BY6" s="35">
        <f t="shared" si="8"/>
        <v>94.38</v>
      </c>
      <c r="BZ6" s="35">
        <f t="shared" si="8"/>
        <v>96.57</v>
      </c>
      <c r="CA6" s="34" t="str">
        <f>IF(CA7="","",IF(CA7="-","【-】","【"&amp;SUBSTITUTE(TEXT(CA7,"#,##0.00"),"-","△")&amp;"】"))</f>
        <v>【100.04】</v>
      </c>
      <c r="CB6" s="35">
        <f>IF(CB7="",NA(),CB7)</f>
        <v>93.35</v>
      </c>
      <c r="CC6" s="35">
        <f t="shared" ref="CC6:CK6" si="9">IF(CC7="",NA(),CC7)</f>
        <v>181.47</v>
      </c>
      <c r="CD6" s="35">
        <f t="shared" si="9"/>
        <v>184.75</v>
      </c>
      <c r="CE6" s="35">
        <f t="shared" si="9"/>
        <v>184.92</v>
      </c>
      <c r="CF6" s="35">
        <f t="shared" si="9"/>
        <v>167.32</v>
      </c>
      <c r="CG6" s="35">
        <f t="shared" si="9"/>
        <v>171.78</v>
      </c>
      <c r="CH6" s="35">
        <f t="shared" si="9"/>
        <v>168.57</v>
      </c>
      <c r="CI6" s="35">
        <f t="shared" si="9"/>
        <v>167.97</v>
      </c>
      <c r="CJ6" s="35">
        <f t="shared" si="9"/>
        <v>165.45</v>
      </c>
      <c r="CK6" s="35">
        <f t="shared" si="9"/>
        <v>161.54</v>
      </c>
      <c r="CL6" s="34" t="str">
        <f>IF(CL7="","",IF(CL7="-","【-】","【"&amp;SUBSTITUTE(TEXT(CL7,"#,##0.00"),"-","△")&amp;"】"))</f>
        <v>【137.82】</v>
      </c>
      <c r="CM6" s="35">
        <f>IF(CM7="",NA(),CM7)</f>
        <v>86.95</v>
      </c>
      <c r="CN6" s="35">
        <f t="shared" ref="CN6:CV6" si="10">IF(CN7="",NA(),CN7)</f>
        <v>88</v>
      </c>
      <c r="CO6" s="35">
        <f t="shared" si="10"/>
        <v>97.31</v>
      </c>
      <c r="CP6" s="35">
        <f t="shared" si="10"/>
        <v>97.32</v>
      </c>
      <c r="CQ6" s="35">
        <f t="shared" si="10"/>
        <v>91.53</v>
      </c>
      <c r="CR6" s="35">
        <f t="shared" si="10"/>
        <v>62.27</v>
      </c>
      <c r="CS6" s="35">
        <f t="shared" si="10"/>
        <v>64.12</v>
      </c>
      <c r="CT6" s="35">
        <f t="shared" si="10"/>
        <v>64.87</v>
      </c>
      <c r="CU6" s="35">
        <f t="shared" si="10"/>
        <v>65.62</v>
      </c>
      <c r="CV6" s="35">
        <f t="shared" si="10"/>
        <v>64.67</v>
      </c>
      <c r="CW6" s="34" t="str">
        <f>IF(CW7="","",IF(CW7="-","【-】","【"&amp;SUBSTITUTE(TEXT(CW7,"#,##0.00"),"-","△")&amp;"】"))</f>
        <v>【60.09】</v>
      </c>
      <c r="CX6" s="35">
        <f>IF(CX7="",NA(),CX7)</f>
        <v>97.18</v>
      </c>
      <c r="CY6" s="35">
        <f t="shared" ref="CY6:DG6" si="11">IF(CY7="",NA(),CY7)</f>
        <v>97.4</v>
      </c>
      <c r="CZ6" s="35">
        <f t="shared" si="11"/>
        <v>97.68</v>
      </c>
      <c r="DA6" s="35">
        <f t="shared" si="11"/>
        <v>97.75</v>
      </c>
      <c r="DB6" s="35">
        <f t="shared" si="11"/>
        <v>99.01</v>
      </c>
      <c r="DC6" s="35">
        <f t="shared" si="11"/>
        <v>90.69</v>
      </c>
      <c r="DD6" s="35">
        <f t="shared" si="11"/>
        <v>90.91</v>
      </c>
      <c r="DE6" s="35">
        <f t="shared" si="11"/>
        <v>91.11</v>
      </c>
      <c r="DF6" s="35">
        <f t="shared" si="11"/>
        <v>91.44</v>
      </c>
      <c r="DG6" s="35">
        <f t="shared" si="11"/>
        <v>91.76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0.08</v>
      </c>
      <c r="EK6" s="35">
        <f t="shared" si="14"/>
        <v>7.0000000000000007E-2</v>
      </c>
      <c r="EL6" s="35">
        <f t="shared" si="14"/>
        <v>0.1</v>
      </c>
      <c r="EM6" s="35">
        <f t="shared" si="14"/>
        <v>0.27</v>
      </c>
      <c r="EN6" s="35">
        <f t="shared" si="14"/>
        <v>0.17</v>
      </c>
      <c r="EO6" s="34" t="str">
        <f>IF(EO7="","",IF(EO7="-","【-】","【"&amp;SUBSTITUTE(TEXT(EO7,"#,##0.00"),"-","△")&amp;"】"))</f>
        <v>【0.27】</v>
      </c>
    </row>
    <row r="7" spans="1:145" s="36" customFormat="1">
      <c r="A7" s="28"/>
      <c r="B7" s="37">
        <v>2016</v>
      </c>
      <c r="C7" s="37">
        <v>252107</v>
      </c>
      <c r="D7" s="37">
        <v>47</v>
      </c>
      <c r="E7" s="37">
        <v>17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73.430000000000007</v>
      </c>
      <c r="Q7" s="38">
        <v>88.69</v>
      </c>
      <c r="R7" s="38">
        <v>2867</v>
      </c>
      <c r="S7" s="38">
        <v>50972</v>
      </c>
      <c r="T7" s="38">
        <v>80.14</v>
      </c>
      <c r="U7" s="38">
        <v>636.04</v>
      </c>
      <c r="V7" s="38">
        <v>37357</v>
      </c>
      <c r="W7" s="38">
        <v>9.08</v>
      </c>
      <c r="X7" s="38">
        <v>4114.21</v>
      </c>
      <c r="Y7" s="38">
        <v>61.05</v>
      </c>
      <c r="Z7" s="38">
        <v>74.77</v>
      </c>
      <c r="AA7" s="38">
        <v>80.27</v>
      </c>
      <c r="AB7" s="38">
        <v>84.6</v>
      </c>
      <c r="AC7" s="38">
        <v>107.35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279.27</v>
      </c>
      <c r="BG7" s="38">
        <v>280.85000000000002</v>
      </c>
      <c r="BH7" s="38">
        <v>269.08999999999997</v>
      </c>
      <c r="BI7" s="38">
        <v>254.29</v>
      </c>
      <c r="BJ7" s="38">
        <v>245.37</v>
      </c>
      <c r="BK7" s="38">
        <v>918.88</v>
      </c>
      <c r="BL7" s="38">
        <v>885.97</v>
      </c>
      <c r="BM7" s="38">
        <v>854.16</v>
      </c>
      <c r="BN7" s="38">
        <v>848.31</v>
      </c>
      <c r="BO7" s="38">
        <v>774.99</v>
      </c>
      <c r="BP7" s="38">
        <v>728.3</v>
      </c>
      <c r="BQ7" s="38">
        <v>187.95</v>
      </c>
      <c r="BR7" s="38">
        <v>96.5</v>
      </c>
      <c r="BS7" s="38">
        <v>96.41</v>
      </c>
      <c r="BT7" s="38">
        <v>96.58</v>
      </c>
      <c r="BU7" s="38">
        <v>99.07</v>
      </c>
      <c r="BV7" s="38">
        <v>88.2</v>
      </c>
      <c r="BW7" s="38">
        <v>89.94</v>
      </c>
      <c r="BX7" s="38">
        <v>93.13</v>
      </c>
      <c r="BY7" s="38">
        <v>94.38</v>
      </c>
      <c r="BZ7" s="38">
        <v>96.57</v>
      </c>
      <c r="CA7" s="38">
        <v>100.04</v>
      </c>
      <c r="CB7" s="38">
        <v>93.35</v>
      </c>
      <c r="CC7" s="38">
        <v>181.47</v>
      </c>
      <c r="CD7" s="38">
        <v>184.75</v>
      </c>
      <c r="CE7" s="38">
        <v>184.92</v>
      </c>
      <c r="CF7" s="38">
        <v>167.32</v>
      </c>
      <c r="CG7" s="38">
        <v>171.78</v>
      </c>
      <c r="CH7" s="38">
        <v>168.57</v>
      </c>
      <c r="CI7" s="38">
        <v>167.97</v>
      </c>
      <c r="CJ7" s="38">
        <v>165.45</v>
      </c>
      <c r="CK7" s="38">
        <v>161.54</v>
      </c>
      <c r="CL7" s="38">
        <v>137.82</v>
      </c>
      <c r="CM7" s="38">
        <v>86.95</v>
      </c>
      <c r="CN7" s="38">
        <v>88</v>
      </c>
      <c r="CO7" s="38">
        <v>97.31</v>
      </c>
      <c r="CP7" s="38">
        <v>97.32</v>
      </c>
      <c r="CQ7" s="38">
        <v>91.53</v>
      </c>
      <c r="CR7" s="38">
        <v>62.27</v>
      </c>
      <c r="CS7" s="38">
        <v>64.12</v>
      </c>
      <c r="CT7" s="38">
        <v>64.87</v>
      </c>
      <c r="CU7" s="38">
        <v>65.62</v>
      </c>
      <c r="CV7" s="38">
        <v>64.67</v>
      </c>
      <c r="CW7" s="38">
        <v>60.09</v>
      </c>
      <c r="CX7" s="38">
        <v>97.18</v>
      </c>
      <c r="CY7" s="38">
        <v>97.4</v>
      </c>
      <c r="CZ7" s="38">
        <v>97.68</v>
      </c>
      <c r="DA7" s="38">
        <v>97.75</v>
      </c>
      <c r="DB7" s="38">
        <v>99.01</v>
      </c>
      <c r="DC7" s="38">
        <v>90.69</v>
      </c>
      <c r="DD7" s="38">
        <v>90.91</v>
      </c>
      <c r="DE7" s="38">
        <v>91.11</v>
      </c>
      <c r="DF7" s="38">
        <v>91.44</v>
      </c>
      <c r="DG7" s="38">
        <v>91.76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0.08</v>
      </c>
      <c r="EK7" s="38">
        <v>7.0000000000000007E-2</v>
      </c>
      <c r="EL7" s="38">
        <v>0.1</v>
      </c>
      <c r="EM7" s="38">
        <v>0.27</v>
      </c>
      <c r="EN7" s="38">
        <v>0.17</v>
      </c>
      <c r="EO7" s="38">
        <v>0.27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inoue</cp:lastModifiedBy>
  <cp:lastPrinted>2018-02-01T00:03:01Z</cp:lastPrinted>
  <dcterms:created xsi:type="dcterms:W3CDTF">2017-12-25T02:09:47Z</dcterms:created>
  <dcterms:modified xsi:type="dcterms:W3CDTF">2018-02-20T04:01:01Z</dcterms:modified>
  <cp:category/>
</cp:coreProperties>
</file>