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ri-file4.mrym.city.moriyama.shiga.jp\共有\上下水道事業所\【新事業所フォルダ案】\02経営総務課\01課共有\03比較経営分析表\H28分析\提出用\"/>
    </mc:Choice>
  </mc:AlternateContent>
  <workbookProtection workbookAlgorithmName="SHA-512" workbookHashValue="aS2/yG4QnLUdUZP1/D0naLd344HJ8RdHkydOl8oXKHfVrg1+pmehstKaVsKvPcRC20WhsAFB1tN+69BRUAoXuQ==" workbookSaltValue="cXiYJTXj5Bw+GbhIgTLVgQ==" workbookSpinCount="100000" lockStructure="1"/>
  <bookViews>
    <workbookView xWindow="0" yWindow="0" windowWidth="20490" windowHeight="7560"/>
  </bookViews>
  <sheets>
    <sheet name="法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W10" i="4" s="1"/>
  <c r="P6" i="5"/>
  <c r="P10" i="4" s="1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<sst xmlns="http://schemas.openxmlformats.org/spreadsheetml/2006/main" count="232" uniqueCount="120">
  <si>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</si>
  <si>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</si>
  <si>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</si>
  <si>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</si>
  <si>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</si>
  <si>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</si>
  <si>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</si>
  <si>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</si>
  <si>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</si>
  <si>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</si>
  <si>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</si>
  <si>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</si>
  <si>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</si>
  <si>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</si>
  <si>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</si>
  <si>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</si>
  <si>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</si>
  <si>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</si>
  <si>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</si>
  <si>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</si>
  <si>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</si>
  <si>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</si>
  <si>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</si>
  <si>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</si>
  <si>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</si>
  <si>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</si>
  <si>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</si>
  <si>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</si>
  <si>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</si>
  <si>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</si>
  <si>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</si>
  <si>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</si>
  <si>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</si>
  <si>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</si>
  <si>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</si>
  <si>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</si>
  <si>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</si>
  <si>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</si>
  <si>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</si>
  <si>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</si>
  <si>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</si>
  <si>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</si>
  <si>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</si>
  <si>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</si>
  <si>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</si>
  <si>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</si>
  <si>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</si>
  <si>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</si>
  <si>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</si>
  <si>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</si>
  <si>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</si>
  <si>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</si>
  <si>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</si>
  <si>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</si>
  <si>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</si>
  <si>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</si>
  <si>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</si>
  <si>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</si>
  <si>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</si>
  <si>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</si>
  <si>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</si>
  <si>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</si>
  <si>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</si>
  <si>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</si>
  <si>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</si>
  <si>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</si>
  <si>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</si>
  <si>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</si>
  <si>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</si>
  <si>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</si>
  <si>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</si>
  <si>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</si>
  <si>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</si>
  <si>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</si>
  <si>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</si>
  <si>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</si>
  <si>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</si>
  <si>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</si>
  <si>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</si>
  <si>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</si>
  <si>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</si>
  <si>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</si>
  <si>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</si>
  <si>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</si>
  <si>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</si>
  <si>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</si>
  <si>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</si>
  <si>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</si>
  <si>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</si>
  <si>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</si>
  <si>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</si>
  <si>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</si>
  <si>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</si>
  <si>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</si>
  <si>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</si>
  <si>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</si>
  <si>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</si>
  <si>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</si>
  <si>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</si>
  <si>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</si>
  <si>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</si>
  <si>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</si>
  <si>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</si>
  <si>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</si>
  <si>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</si>
  <si>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守山市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</si>
  <si>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</si>
  <si>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</si>
  <si>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</si>
  <si>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</si>
  <si>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</si>
  <si>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</si>
  <si>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</si>
  <si>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</si>
  <si>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</si>
  <si>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</si>
  <si>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経常収支比率は継続して100％を超えており、累積欠損金比率も０％であるため、安定した経営成績で推移している。
　また、流動比率は継続して300％を超え、類似団体と同水準を維持しており、短期的な財政状況も安定しているといえる。
　企業債残高対給水収益比率は、平成26年度の給水収益の落ち込みにより上昇したものの、翌年度以降の回復により下降に転じている。企業債残高は少しずつ減少しているが、今後の収益の動向を注視する必要がある。
　料金回収率は給水収益が減少した平成26年度を除くと増加傾向にあり、100％に近づいているものの、引き続き収入確保に努める必要がある。給水原価は横ばい傾向にあるが、類似団体と比較し低い状況であるため、効率的な経営ができているといえる。
　施設利用率、有収率は類似団体と比較し高い水準を維持しており、効率的な施設運営ができているといえるが、有収率は減少・横ばい傾向であるため動向を注視する必要がある。</t>
    <rPh sb="28" eb="30">
      <t>ヒリツ</t>
    </rPh>
    <rPh sb="65" eb="67">
      <t>ケイゾク</t>
    </rPh>
    <rPh sb="129" eb="131">
      <t>ヘイセイ</t>
    </rPh>
    <rPh sb="133" eb="135">
      <t>ネンド</t>
    </rPh>
    <rPh sb="156" eb="157">
      <t>ヨク</t>
    </rPh>
    <rPh sb="157" eb="159">
      <t>ネンド</t>
    </rPh>
    <rPh sb="159" eb="161">
      <t>イコウ</t>
    </rPh>
    <rPh sb="162" eb="164">
      <t>カイフク</t>
    </rPh>
    <rPh sb="167" eb="169">
      <t>カコウ</t>
    </rPh>
    <rPh sb="170" eb="171">
      <t>テン</t>
    </rPh>
    <rPh sb="182" eb="183">
      <t>スコ</t>
    </rPh>
    <rPh sb="221" eb="223">
      <t>キュウスイ</t>
    </rPh>
    <rPh sb="223" eb="225">
      <t>シュウエキ</t>
    </rPh>
    <rPh sb="226" eb="228">
      <t>ゲンショウ</t>
    </rPh>
    <rPh sb="230" eb="232">
      <t>ヘイセイ</t>
    </rPh>
    <rPh sb="234" eb="236">
      <t>ネンド</t>
    </rPh>
    <rPh sb="237" eb="238">
      <t>ノゾ</t>
    </rPh>
    <rPh sb="240" eb="242">
      <t>ゾウカ</t>
    </rPh>
    <rPh sb="242" eb="244">
      <t>ケイコウ</t>
    </rPh>
    <rPh sb="253" eb="254">
      <t>チカ</t>
    </rPh>
    <rPh sb="263" eb="264">
      <t>ヒ</t>
    </rPh>
    <rPh sb="265" eb="266">
      <t>ツヅ</t>
    </rPh>
    <rPh sb="267" eb="269">
      <t>シュウニュウ</t>
    </rPh>
    <rPh sb="269" eb="271">
      <t>カクホ</t>
    </rPh>
    <rPh sb="272" eb="273">
      <t>ツト</t>
    </rPh>
    <rPh sb="275" eb="277">
      <t>ヒツヨウ</t>
    </rPh>
    <rPh sb="286" eb="287">
      <t>ヨコ</t>
    </rPh>
    <rPh sb="289" eb="291">
      <t>ケイコウ</t>
    </rPh>
    <rPh sb="390" eb="391">
      <t>ヨコ</t>
    </rPh>
    <rPh sb="400" eb="402">
      <t>ドウコウ</t>
    </rPh>
    <rPh sb="403" eb="405">
      <t>チュウシ</t>
    </rPh>
    <phoneticPr fontId="7"/>
  </si>
  <si>
    <t>　有形固定資産減価償却率は増加している一方、管路更新率は類似団体と比較しても低い水準にあり、必要な管路の更新がなされず、老朽化が進んでいる可能性がある。なお、平成27年度に着手した配水管耐震化事業が翌年度へ繰越したことにより、平成28年度の更新率が例年より高くなっている。
　管路経年化率は０であるため、耐用年数を超え早急に更新が必要な管路は少ないと考えるが、将来的に集中した管路の更新や修繕の負担増が予想され、計画的な更新が必要である。</t>
    <rPh sb="79" eb="81">
      <t>ヘイセイ</t>
    </rPh>
    <rPh sb="83" eb="85">
      <t>ネンド</t>
    </rPh>
    <rPh sb="86" eb="88">
      <t>チャクシュ</t>
    </rPh>
    <rPh sb="90" eb="92">
      <t>ハイスイ</t>
    </rPh>
    <rPh sb="92" eb="93">
      <t>カン</t>
    </rPh>
    <rPh sb="93" eb="96">
      <t>タイシンカ</t>
    </rPh>
    <rPh sb="96" eb="98">
      <t>ジギョウ</t>
    </rPh>
    <rPh sb="99" eb="102">
      <t>ヨクネンド</t>
    </rPh>
    <rPh sb="103" eb="105">
      <t>クリコ</t>
    </rPh>
    <rPh sb="113" eb="115">
      <t>ヘイセイ</t>
    </rPh>
    <rPh sb="117" eb="119">
      <t>ネンド</t>
    </rPh>
    <rPh sb="120" eb="122">
      <t>コウシン</t>
    </rPh>
    <rPh sb="122" eb="123">
      <t>リツ</t>
    </rPh>
    <rPh sb="124" eb="126">
      <t>レイネン</t>
    </rPh>
    <rPh sb="128" eb="129">
      <t>タカ</t>
    </rPh>
    <rPh sb="201" eb="203">
      <t>ヨソウ</t>
    </rPh>
    <phoneticPr fontId="7"/>
  </si>
  <si>
    <r>
      <t>　</t>
    </r>
    <r>
      <rPr>
        <sz val="11"/>
        <rFont val="ＭＳ ゴシック"/>
        <family val="3"/>
        <charset val="128"/>
      </rPr>
      <t>原価削減等の経営努力により、現在は経営成績、財政状況ともに健全な状態にあるが、一方で有収率が減少・横ばい傾向であり、資産の老朽化が進んでいるため、将来的に更新、修繕に多額の財政負担が必要となる可能性がある。
　中長期にわたる施設や管路の投資・財政計画を策定し、施設や管路の長寿命化やダウンサイジング等を計画するとともに、投資の平準化や将来負担の減少策を図る必要がある。</t>
    </r>
    <rPh sb="40" eb="42">
      <t>イッポウ</t>
    </rPh>
    <rPh sb="47" eb="49">
      <t>ゲンショウ</t>
    </rPh>
    <rPh sb="50" eb="51">
      <t>ヨコ</t>
    </rPh>
    <rPh sb="53" eb="55">
      <t>ケイコウ</t>
    </rPh>
    <rPh sb="106" eb="109">
      <t>チュウチョウキ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</si>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</sst>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0.51</c:v>
                </c:pt>
                <c:pt idx="2">
                  <c:v>0.42</c:v>
                </c:pt>
                <c:pt idx="3" formatCode="#,##0.00;&quot;△&quot;#,##0.00">
                  <c:v>0</c:v>
                </c:pt>
                <c:pt idx="4" formatCode="#,##0.00;&quot;△&quot;#,##0.00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0-42AA-90CA-9B57EDB3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190360"/>
        <c:axId val="375191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0-42AA-90CA-9B57EDB3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90360"/>
        <c:axId val="375191928"/>
      </c:lineChart>
      <c:dateAx>
        <c:axId val="375190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191928"/>
        <c:crosses val="autoZero"/>
        <c:auto val="1"/>
        <c:lblOffset val="100"/>
        <c:baseTimeUnit val="years"/>
      </c:dateAx>
      <c:valAx>
        <c:axId val="375191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190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106.47</c:v>
                </c:pt>
                <c:pt idx="1">
                  <c:v>107.46</c:v>
                </c:pt>
                <c:pt idx="2">
                  <c:v>104.22</c:v>
                </c:pt>
                <c:pt idx="3">
                  <c:v>106.61</c:v>
                </c:pt>
                <c:pt idx="4">
                  <c:v>106.99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9-404B-A253-A347E518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190752"/>
        <c:axId val="451719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9-404B-A253-A347E518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90752"/>
        <c:axId val="451719576"/>
      </c:lineChart>
      <c:dateAx>
        <c:axId val="3751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719576"/>
        <c:crosses val="autoZero"/>
        <c:auto val="1"/>
        <c:lblOffset val="100"/>
        <c:baseTimeUnit val="years"/>
      </c:dateAx>
      <c:valAx>
        <c:axId val="451719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19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29.4</c:v>
                </c:pt>
                <c:pt idx="1">
                  <c:v>30.44</c:v>
                </c:pt>
                <c:pt idx="2">
                  <c:v>48.62</c:v>
                </c:pt>
                <c:pt idx="3">
                  <c:v>50.62</c:v>
                </c:pt>
                <c:pt idx="4">
                  <c:v>51.59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A-4261-A454-50D99A3D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9968"/>
        <c:axId val="45171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A-4261-A454-50D99A3D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9968"/>
        <c:axId val="451718400"/>
      </c:lineChart>
      <c:dateAx>
        <c:axId val="45171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718400"/>
        <c:crosses val="autoZero"/>
        <c:auto val="1"/>
        <c:lblOffset val="100"/>
        <c:baseTimeUnit val="years"/>
      </c:dateAx>
      <c:valAx>
        <c:axId val="45171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171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6-4A5B-8EF3-AA8BB7D2E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42224"/>
        <c:axId val="372243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6-4A5B-8EF3-AA8BB7D2E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42224"/>
        <c:axId val="372243400"/>
      </c:lineChart>
      <c:dateAx>
        <c:axId val="37224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2243400"/>
        <c:crosses val="autoZero"/>
        <c:auto val="1"/>
        <c:lblOffset val="100"/>
        <c:baseTimeUnit val="years"/>
      </c:dateAx>
      <c:valAx>
        <c:axId val="372243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24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4-4B40-A3A2-EFCD9297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28224"/>
        <c:axId val="23402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4-4B40-A3A2-EFCD9297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28224"/>
        <c:axId val="234026264"/>
      </c:lineChart>
      <c:dateAx>
        <c:axId val="23402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026264"/>
        <c:crosses val="autoZero"/>
        <c:auto val="1"/>
        <c:lblOffset val="100"/>
        <c:baseTimeUnit val="years"/>
      </c:dateAx>
      <c:valAx>
        <c:axId val="234026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402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507.7</c:v>
                </c:pt>
                <c:pt idx="1">
                  <c:v>706.23</c:v>
                </c:pt>
                <c:pt idx="2">
                  <c:v>314.64</c:v>
                </c:pt>
                <c:pt idx="3">
                  <c:v>362.35</c:v>
                </c:pt>
                <c:pt idx="4">
                  <c:v>360.21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4-41A2-8B0D-D0DEE75E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782584"/>
        <c:axId val="37032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4-41A2-8B0D-D0DEE75E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82584"/>
        <c:axId val="370327456"/>
      </c:lineChart>
      <c:dateAx>
        <c:axId val="374782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327456"/>
        <c:crosses val="autoZero"/>
        <c:auto val="1"/>
        <c:lblOffset val="100"/>
        <c:baseTimeUnit val="years"/>
      </c:dateAx>
      <c:valAx>
        <c:axId val="370327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4782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314.20999999999998</c:v>
                </c:pt>
                <c:pt idx="1">
                  <c:v>312.10000000000002</c:v>
                </c:pt>
                <c:pt idx="2">
                  <c:v>337.23</c:v>
                </c:pt>
                <c:pt idx="3">
                  <c:v>317.83999999999997</c:v>
                </c:pt>
                <c:pt idx="4">
                  <c:v>305.83999999999997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7-4CFF-95AF-D3D2949F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324712"/>
        <c:axId val="37312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7-4CFF-95AF-D3D2949F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324712"/>
        <c:axId val="373125136"/>
      </c:lineChart>
      <c:dateAx>
        <c:axId val="370324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125136"/>
        <c:crosses val="autoZero"/>
        <c:auto val="1"/>
        <c:lblOffset val="100"/>
        <c:baseTimeUnit val="years"/>
      </c:dateAx>
      <c:valAx>
        <c:axId val="373125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324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97.77</c:v>
                </c:pt>
                <c:pt idx="1">
                  <c:v>98.72</c:v>
                </c:pt>
                <c:pt idx="2">
                  <c:v>94.85</c:v>
                </c:pt>
                <c:pt idx="3">
                  <c:v>99.08</c:v>
                </c:pt>
                <c:pt idx="4">
                  <c:v>99.64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C-430A-B484-C8D721C7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64832"/>
        <c:axId val="36706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C-430A-B484-C8D721C7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64832"/>
        <c:axId val="367065616"/>
      </c:lineChart>
      <c:dateAx>
        <c:axId val="36706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7065616"/>
        <c:crosses val="autoZero"/>
        <c:auto val="1"/>
        <c:lblOffset val="100"/>
        <c:baseTimeUnit val="years"/>
      </c:dateAx>
      <c:valAx>
        <c:axId val="36706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706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143.56</c:v>
                </c:pt>
                <c:pt idx="1">
                  <c:v>141.85</c:v>
                </c:pt>
                <c:pt idx="2">
                  <c:v>142.72</c:v>
                </c:pt>
                <c:pt idx="3">
                  <c:v>138.05000000000001</c:v>
                </c:pt>
                <c:pt idx="4">
                  <c:v>139.97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2-42C7-B7D0-B039FAF6A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783368"/>
        <c:axId val="23197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2-42C7-B7D0-B039FAF6A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83368"/>
        <c:axId val="231971264"/>
      </c:lineChart>
      <c:dateAx>
        <c:axId val="374783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971264"/>
        <c:crosses val="autoZero"/>
        <c:auto val="1"/>
        <c:lblOffset val="100"/>
        <c:baseTimeUnit val="years"/>
      </c:dateAx>
      <c:valAx>
        <c:axId val="23197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4783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69.599999999999994</c:v>
                </c:pt>
                <c:pt idx="1">
                  <c:v>70.3</c:v>
                </c:pt>
                <c:pt idx="2">
                  <c:v>70.239999999999995</c:v>
                </c:pt>
                <c:pt idx="3">
                  <c:v>70.430000000000007</c:v>
                </c:pt>
                <c:pt idx="4">
                  <c:v>71.489999999999995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1-41F8-87F2-6DF6A947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681352"/>
        <c:axId val="368678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1-41F8-87F2-6DF6A947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81352"/>
        <c:axId val="368678216"/>
      </c:lineChart>
      <c:dateAx>
        <c:axId val="368681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678216"/>
        <c:crosses val="autoZero"/>
        <c:auto val="1"/>
        <c:lblOffset val="100"/>
        <c:baseTimeUnit val="years"/>
      </c:dateAx>
      <c:valAx>
        <c:axId val="368678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8681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93.59</c:v>
                </c:pt>
                <c:pt idx="1">
                  <c:v>92.66</c:v>
                </c:pt>
                <c:pt idx="2">
                  <c:v>91.18</c:v>
                </c:pt>
                <c:pt idx="3">
                  <c:v>92.08</c:v>
                </c:pt>
                <c:pt idx="4">
                  <c:v>92.22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B-404D-A4B2-A1892D8B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96952"/>
        <c:axId val="44419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B-404D-A4B2-A1892D8B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6952"/>
        <c:axId val="444197344"/>
      </c:lineChart>
      <c:dateAx>
        <c:axId val="444196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197344"/>
        <c:crosses val="autoZero"/>
        <c:auto val="1"/>
        <c:lblOffset val="100"/>
        <c:baseTimeUnit val="years"/>
      </c:dateAx>
      <c:valAx>
        <c:axId val="44419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96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D9" sqref="AD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滋賀県　守山市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A4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82012</v>
      </c>
      <c r="AM8" s="61"/>
      <c r="AN8" s="61"/>
      <c r="AO8" s="61"/>
      <c r="AP8" s="61"/>
      <c r="AQ8" s="61"/>
      <c r="AR8" s="61"/>
      <c r="AS8" s="61"/>
      <c r="AT8" s="51">
        <f>データ!$S$6</f>
        <v>55.74</v>
      </c>
      <c r="AU8" s="52"/>
      <c r="AV8" s="52"/>
      <c r="AW8" s="52"/>
      <c r="AX8" s="52"/>
      <c r="AY8" s="52"/>
      <c r="AZ8" s="52"/>
      <c r="BA8" s="52"/>
      <c r="BB8" s="53">
        <f>データ!$T$6</f>
        <v>1471.33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60.31</v>
      </c>
      <c r="J10" s="52"/>
      <c r="K10" s="52"/>
      <c r="L10" s="52"/>
      <c r="M10" s="52"/>
      <c r="N10" s="52"/>
      <c r="O10" s="64"/>
      <c r="P10" s="53">
        <f>データ!$P$6</f>
        <v>99.89</v>
      </c>
      <c r="Q10" s="53"/>
      <c r="R10" s="53"/>
      <c r="S10" s="53"/>
      <c r="T10" s="53"/>
      <c r="U10" s="53"/>
      <c r="V10" s="53"/>
      <c r="W10" s="61">
        <f>データ!$Q$6</f>
        <v>2390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82059</v>
      </c>
      <c r="AM10" s="61"/>
      <c r="AN10" s="61"/>
      <c r="AO10" s="61"/>
      <c r="AP10" s="61"/>
      <c r="AQ10" s="61"/>
      <c r="AR10" s="61"/>
      <c r="AS10" s="61"/>
      <c r="AT10" s="51">
        <f>データ!$V$6</f>
        <v>44.18</v>
      </c>
      <c r="AU10" s="52"/>
      <c r="AV10" s="52"/>
      <c r="AW10" s="52"/>
      <c r="AX10" s="52"/>
      <c r="AY10" s="52"/>
      <c r="AZ10" s="52"/>
      <c r="BA10" s="52"/>
      <c r="BB10" s="53">
        <f>データ!$W$6</f>
        <v>1857.38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4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4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4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4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4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4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4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4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4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4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4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4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4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4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4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4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4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5" t="s">
        <v>26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20"/>
      <c r="R34" s="85" t="s">
        <v>27</v>
      </c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20"/>
      <c r="AG34" s="85" t="s">
        <v>28</v>
      </c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20"/>
      <c r="AV34" s="85" t="s">
        <v>29</v>
      </c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19"/>
      <c r="BK34" s="2"/>
      <c r="BL34" s="84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20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20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20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19"/>
      <c r="BK35" s="2"/>
      <c r="BL35" s="84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4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4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4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4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4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4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4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4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4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4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4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4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4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4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4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4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4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5" t="s">
        <v>31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20"/>
      <c r="R56" s="85" t="s">
        <v>32</v>
      </c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20"/>
      <c r="AG56" s="85" t="s">
        <v>33</v>
      </c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20"/>
      <c r="AV56" s="85" t="s">
        <v>34</v>
      </c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19"/>
      <c r="BK56" s="2"/>
      <c r="BL56" s="84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20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20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20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19"/>
      <c r="BK57" s="2"/>
      <c r="BL57" s="84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4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4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4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4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4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4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4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4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4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4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4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4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4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4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4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4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4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4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4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5" t="s">
        <v>37</v>
      </c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20"/>
      <c r="V79" s="20"/>
      <c r="W79" s="85" t="s">
        <v>38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20"/>
      <c r="AP79" s="20"/>
      <c r="AQ79" s="85" t="s">
        <v>39</v>
      </c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5"/>
      <c r="BJ79" s="19"/>
      <c r="BK79" s="2"/>
      <c r="BL79" s="84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20"/>
      <c r="V80" s="20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20"/>
      <c r="AP80" s="20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5"/>
      <c r="BJ80" s="19"/>
      <c r="BK80" s="2"/>
      <c r="BL80" s="84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4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6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8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algorithmName="SHA-512" hashValue="8SAwwgZgphRn10E9nESa3RRXUTi3mLP0nhQww9rqV5Kib6xkbaz5vw2JlkBBTrbqaqIgcStuGjBgwLy3vvKfmg==" saltValue="3CKGRfxKhAVPpdA5MDcQn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Z1" workbookViewId="0">
      <selection activeCell="EI24" sqref="EI24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90" t="s">
        <v>62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  <c r="X3" s="96" t="s">
        <v>63</v>
      </c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 t="s">
        <v>64</v>
      </c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89" t="s">
        <v>66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 t="s">
        <v>67</v>
      </c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 t="s">
        <v>68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 t="s">
        <v>69</v>
      </c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 t="s">
        <v>70</v>
      </c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 t="s">
        <v>71</v>
      </c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 t="s">
        <v>72</v>
      </c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 t="s">
        <v>73</v>
      </c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 t="s">
        <v>74</v>
      </c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 t="s">
        <v>75</v>
      </c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 t="s">
        <v>76</v>
      </c>
      <c r="EE4" s="89"/>
      <c r="EF4" s="89"/>
      <c r="EG4" s="89"/>
      <c r="EH4" s="89"/>
      <c r="EI4" s="89"/>
      <c r="EJ4" s="89"/>
      <c r="EK4" s="89"/>
      <c r="EL4" s="89"/>
      <c r="EM4" s="89"/>
      <c r="EN4" s="89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252077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滋賀県　守山市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60.31</v>
      </c>
      <c r="P6" s="35">
        <f t="shared" si="3"/>
        <v>99.89</v>
      </c>
      <c r="Q6" s="35">
        <f t="shared" si="3"/>
        <v>2390</v>
      </c>
      <c r="R6" s="35">
        <f t="shared" si="3"/>
        <v>82012</v>
      </c>
      <c r="S6" s="35">
        <f t="shared" si="3"/>
        <v>55.74</v>
      </c>
      <c r="T6" s="35">
        <f t="shared" si="3"/>
        <v>1471.33</v>
      </c>
      <c r="U6" s="35">
        <f t="shared" si="3"/>
        <v>82059</v>
      </c>
      <c r="V6" s="35">
        <f t="shared" si="3"/>
        <v>44.18</v>
      </c>
      <c r="W6" s="35">
        <f t="shared" si="3"/>
        <v>1857.38</v>
      </c>
      <c r="X6" s="36">
        <f>IF(X7="",NA(),X7)</f>
        <v>106.47</v>
      </c>
      <c r="Y6" s="36">
        <f t="shared" ref="Y6:AG6" si="4">IF(Y7="",NA(),Y7)</f>
        <v>107.46</v>
      </c>
      <c r="Z6" s="36">
        <f t="shared" si="4"/>
        <v>104.22</v>
      </c>
      <c r="AA6" s="36">
        <f t="shared" si="4"/>
        <v>106.61</v>
      </c>
      <c r="AB6" s="36">
        <f t="shared" si="4"/>
        <v>106.99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507.7</v>
      </c>
      <c r="AU6" s="36">
        <f t="shared" ref="AU6:BC6" si="6">IF(AU7="",NA(),AU7)</f>
        <v>706.23</v>
      </c>
      <c r="AV6" s="36">
        <f t="shared" si="6"/>
        <v>314.64</v>
      </c>
      <c r="AW6" s="36">
        <f t="shared" si="6"/>
        <v>362.35</v>
      </c>
      <c r="AX6" s="36">
        <f t="shared" si="6"/>
        <v>360.21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314.20999999999998</v>
      </c>
      <c r="BF6" s="36">
        <f t="shared" ref="BF6:BN6" si="7">IF(BF7="",NA(),BF7)</f>
        <v>312.10000000000002</v>
      </c>
      <c r="BG6" s="36">
        <f t="shared" si="7"/>
        <v>337.23</v>
      </c>
      <c r="BH6" s="36">
        <f t="shared" si="7"/>
        <v>317.83999999999997</v>
      </c>
      <c r="BI6" s="36">
        <f t="shared" si="7"/>
        <v>305.83999999999997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97.77</v>
      </c>
      <c r="BQ6" s="36">
        <f t="shared" ref="BQ6:BY6" si="8">IF(BQ7="",NA(),BQ7)</f>
        <v>98.72</v>
      </c>
      <c r="BR6" s="36">
        <f t="shared" si="8"/>
        <v>94.85</v>
      </c>
      <c r="BS6" s="36">
        <f t="shared" si="8"/>
        <v>99.08</v>
      </c>
      <c r="BT6" s="36">
        <f t="shared" si="8"/>
        <v>99.64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143.56</v>
      </c>
      <c r="CB6" s="36">
        <f t="shared" ref="CB6:CJ6" si="9">IF(CB7="",NA(),CB7)</f>
        <v>141.85</v>
      </c>
      <c r="CC6" s="36">
        <f t="shared" si="9"/>
        <v>142.72</v>
      </c>
      <c r="CD6" s="36">
        <f t="shared" si="9"/>
        <v>138.05000000000001</v>
      </c>
      <c r="CE6" s="36">
        <f t="shared" si="9"/>
        <v>139.97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69.599999999999994</v>
      </c>
      <c r="CM6" s="36">
        <f t="shared" ref="CM6:CU6" si="10">IF(CM7="",NA(),CM7)</f>
        <v>70.3</v>
      </c>
      <c r="CN6" s="36">
        <f t="shared" si="10"/>
        <v>70.239999999999995</v>
      </c>
      <c r="CO6" s="36">
        <f t="shared" si="10"/>
        <v>70.430000000000007</v>
      </c>
      <c r="CP6" s="36">
        <f t="shared" si="10"/>
        <v>71.489999999999995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93.59</v>
      </c>
      <c r="CX6" s="36">
        <f t="shared" ref="CX6:DF6" si="11">IF(CX7="",NA(),CX7)</f>
        <v>92.66</v>
      </c>
      <c r="CY6" s="36">
        <f t="shared" si="11"/>
        <v>91.18</v>
      </c>
      <c r="CZ6" s="36">
        <f t="shared" si="11"/>
        <v>92.08</v>
      </c>
      <c r="DA6" s="36">
        <f t="shared" si="11"/>
        <v>92.22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29.4</v>
      </c>
      <c r="DI6" s="36">
        <f t="shared" ref="DI6:DQ6" si="12">IF(DI7="",NA(),DI7)</f>
        <v>30.44</v>
      </c>
      <c r="DJ6" s="36">
        <f t="shared" si="12"/>
        <v>48.62</v>
      </c>
      <c r="DK6" s="36">
        <f t="shared" si="12"/>
        <v>50.62</v>
      </c>
      <c r="DL6" s="36">
        <f t="shared" si="12"/>
        <v>51.59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0.28999999999999998</v>
      </c>
      <c r="EE6" s="36">
        <f t="shared" ref="EE6:EM6" si="14">IF(EE7="",NA(),EE7)</f>
        <v>0.51</v>
      </c>
      <c r="EF6" s="36">
        <f t="shared" si="14"/>
        <v>0.42</v>
      </c>
      <c r="EG6" s="35">
        <f t="shared" si="14"/>
        <v>0</v>
      </c>
      <c r="EH6" s="35">
        <f t="shared" si="14"/>
        <v>0.72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252077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60.31</v>
      </c>
      <c r="P7" s="39">
        <v>99.89</v>
      </c>
      <c r="Q7" s="39">
        <v>2390</v>
      </c>
      <c r="R7" s="39">
        <v>82012</v>
      </c>
      <c r="S7" s="39">
        <v>55.74</v>
      </c>
      <c r="T7" s="39">
        <v>1471.33</v>
      </c>
      <c r="U7" s="39">
        <v>82059</v>
      </c>
      <c r="V7" s="39">
        <v>44.18</v>
      </c>
      <c r="W7" s="39">
        <v>1857.38</v>
      </c>
      <c r="X7" s="39">
        <v>106.47</v>
      </c>
      <c r="Y7" s="39">
        <v>107.46</v>
      </c>
      <c r="Z7" s="39">
        <v>104.22</v>
      </c>
      <c r="AA7" s="39">
        <v>106.61</v>
      </c>
      <c r="AB7" s="39">
        <v>106.99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507.7</v>
      </c>
      <c r="AU7" s="39">
        <v>706.23</v>
      </c>
      <c r="AV7" s="39">
        <v>314.64</v>
      </c>
      <c r="AW7" s="39">
        <v>362.35</v>
      </c>
      <c r="AX7" s="39">
        <v>360.21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314.20999999999998</v>
      </c>
      <c r="BF7" s="39">
        <v>312.10000000000002</v>
      </c>
      <c r="BG7" s="39">
        <v>337.23</v>
      </c>
      <c r="BH7" s="39">
        <v>317.83999999999997</v>
      </c>
      <c r="BI7" s="39">
        <v>305.83999999999997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97.77</v>
      </c>
      <c r="BQ7" s="39">
        <v>98.72</v>
      </c>
      <c r="BR7" s="39">
        <v>94.85</v>
      </c>
      <c r="BS7" s="39">
        <v>99.08</v>
      </c>
      <c r="BT7" s="39">
        <v>99.64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143.56</v>
      </c>
      <c r="CB7" s="39">
        <v>141.85</v>
      </c>
      <c r="CC7" s="39">
        <v>142.72</v>
      </c>
      <c r="CD7" s="39">
        <v>138.05000000000001</v>
      </c>
      <c r="CE7" s="39">
        <v>139.97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69.599999999999994</v>
      </c>
      <c r="CM7" s="39">
        <v>70.3</v>
      </c>
      <c r="CN7" s="39">
        <v>70.239999999999995</v>
      </c>
      <c r="CO7" s="39">
        <v>70.430000000000007</v>
      </c>
      <c r="CP7" s="39">
        <v>71.489999999999995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93.59</v>
      </c>
      <c r="CX7" s="39">
        <v>92.66</v>
      </c>
      <c r="CY7" s="39">
        <v>91.18</v>
      </c>
      <c r="CZ7" s="39">
        <v>92.08</v>
      </c>
      <c r="DA7" s="39">
        <v>92.22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29.4</v>
      </c>
      <c r="DI7" s="39">
        <v>30.44</v>
      </c>
      <c r="DJ7" s="39">
        <v>48.62</v>
      </c>
      <c r="DK7" s="39">
        <v>50.62</v>
      </c>
      <c r="DL7" s="39">
        <v>51.59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0.28999999999999998</v>
      </c>
      <c r="EE7" s="39">
        <v>0.51</v>
      </c>
      <c r="EF7" s="39">
        <v>0.42</v>
      </c>
      <c r="EG7" s="39">
        <v>0</v>
      </c>
      <c r="EH7" s="39">
        <v>0.72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守山市役所</cp:lastModifiedBy>
  <cp:lastPrinted>2018-02-14T05:08:26Z</cp:lastPrinted>
  <dcterms:created xsi:type="dcterms:W3CDTF">2017-12-25T01:31:02Z</dcterms:created>
  <dcterms:modified xsi:type="dcterms:W3CDTF">2018-02-14T05:23:10Z</dcterms:modified>
  <cp:category/>
</cp:coreProperties>
</file>