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交通政策課\交通対策係\地下駐車場\H29\26＿経営比較分析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A51" i="4"/>
  <c r="MI76" i="4"/>
  <c r="HJ51" i="4"/>
  <c r="MA30" i="4"/>
  <c r="IT76" i="4"/>
  <c r="CS51" i="4"/>
  <c r="HJ30" i="4"/>
  <c r="CS30" i="4"/>
  <c r="C11" i="5"/>
  <c r="D11" i="5"/>
  <c r="E11" i="5"/>
  <c r="B11" i="5"/>
  <c r="BK76" i="4" l="1"/>
  <c r="LH51" i="4"/>
  <c r="LT76" i="4"/>
  <c r="GQ51" i="4"/>
  <c r="LH30" i="4"/>
  <c r="GQ30" i="4"/>
  <c r="BZ30" i="4"/>
  <c r="IE76" i="4"/>
  <c r="BZ51" i="4"/>
  <c r="BG30" i="4"/>
  <c r="FX30" i="4"/>
  <c r="AV76" i="4"/>
  <c r="KO51" i="4"/>
  <c r="LE76" i="4"/>
  <c r="FX51" i="4"/>
  <c r="KO30" i="4"/>
  <c r="HP76" i="4"/>
  <c r="BG51" i="4"/>
  <c r="KP76" i="4"/>
  <c r="JV30" i="4"/>
  <c r="HA76" i="4"/>
  <c r="AN51" i="4"/>
  <c r="FE30" i="4"/>
  <c r="AN30" i="4"/>
  <c r="FE51" i="4"/>
  <c r="AG76" i="4"/>
  <c r="JV51" i="4"/>
  <c r="KA76" i="4"/>
  <c r="EL51" i="4"/>
  <c r="JC30" i="4"/>
  <c r="JC51" i="4"/>
  <c r="GL76" i="4"/>
  <c r="U51" i="4"/>
  <c r="EL30" i="4"/>
  <c r="U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<sst xmlns="http://schemas.openxmlformats.org/spreadsheetml/2006/main" count="286" uniqueCount="135">
  <si>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</si>
  <si>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</si>
  <si>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</si>
  <si>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</si>
  <si>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</si>
  <si>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</si>
  <si>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</si>
  <si>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</si>
  <si>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</si>
  <si>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</si>
  <si>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</si>
  <si>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</si>
  <si>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</si>
  <si>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</si>
  <si>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</si>
  <si>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</si>
  <si>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</si>
  <si>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</si>
  <si>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</si>
  <si>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</si>
  <si>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</si>
  <si>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</si>
  <si>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</si>
  <si>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</si>
  <si>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</si>
  <si>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</si>
  <si>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</si>
  <si>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</si>
  <si>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</si>
  <si>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</si>
  <si>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</si>
  <si>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</si>
  <si>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</si>
  <si>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</si>
  <si>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</si>
  <si>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</si>
  <si>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</si>
  <si>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</si>
  <si>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</si>
  <si>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</si>
  <si>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</si>
  <si>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</si>
  <si>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</si>
  <si>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</si>
  <si>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</si>
  <si>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</si>
  <si>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</si>
  <si>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</si>
  <si>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</si>
  <si>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</si>
  <si>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</si>
  <si>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</si>
  <si>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</si>
  <si>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</si>
  <si>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</si>
  <si>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</si>
  <si>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</si>
  <si>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</si>
  <si>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</si>
  <si>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</si>
  <si>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</si>
  <si>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</si>
  <si>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</si>
  <si>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</si>
  <si>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</si>
  <si>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</si>
  <si>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</si>
  <si>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</si>
  <si>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</si>
  <si>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</si>
  <si>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</si>
  <si>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</si>
  <si>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</si>
  <si>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</si>
  <si>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</si>
  <si>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</si>
  <si>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</si>
  <si>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</si>
  <si>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</si>
  <si>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</si>
  <si>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</si>
  <si>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</si>
  <si>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</si>
  <si>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</si>
  <si>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</si>
  <si>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</si>
  <si>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</si>
  <si>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</si>
  <si>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</si>
  <si>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</si>
  <si>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</si>
  <si>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</si>
  <si>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</si>
  <si>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</si>
  <si>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</si>
  <si>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</si>
  <si>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</si>
  <si>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</si>
  <si>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</si>
  <si>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</si>
  <si>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</si>
  <si>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</si>
  <si>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</si>
  <si>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</si>
  <si>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</si>
  <si>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</si>
  <si>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</si>
  <si>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</si>
  <si>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</si>
  <si>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</si>
  <si>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</si>
  <si>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</si>
  <si>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</si>
  <si>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滋賀県　草津市</t>
  </si>
  <si>
    <t>草津駅前地下駐車場</t>
  </si>
  <si>
    <t>法非適用</t>
  </si>
  <si>
    <t>駐車場整備事業</t>
  </si>
  <si>
    <t>-</t>
  </si>
  <si>
    <t>Ａ２Ｂ１</t>
  </si>
  <si>
    <t>該当数値なし</t>
  </si>
  <si>
    <t>都市計画駐車場</t>
  </si>
  <si>
    <t>地下式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</si>
  <si>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</si>
  <si>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</si>
  <si>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</si>
  <si>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</si>
  <si>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</si>
  <si>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</si>
  <si>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</si>
  <si>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</si>
  <si>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本施設が設置されてから２０年が経過し、老朽化に伴う修繕対応が必要な状況となっており、今後見込まれる大規模修繕の懸念はあるものの、設備投資見込額としては本施設設置時に要した費用に比べ少額であることから、事業廃止や民間譲渡は行わず、引き続き事業を継続する。</t>
    <rPh sb="1" eb="2">
      <t>ホン</t>
    </rPh>
    <rPh sb="2" eb="4">
      <t>シセツ</t>
    </rPh>
    <rPh sb="5" eb="7">
      <t>セッチ</t>
    </rPh>
    <rPh sb="14" eb="15">
      <t>ネン</t>
    </rPh>
    <rPh sb="16" eb="18">
      <t>ケイカ</t>
    </rPh>
    <rPh sb="20" eb="23">
      <t>ロウキュウカ</t>
    </rPh>
    <rPh sb="24" eb="25">
      <t>トモナ</t>
    </rPh>
    <rPh sb="26" eb="28">
      <t>シュウゼン</t>
    </rPh>
    <rPh sb="28" eb="30">
      <t>タイオウ</t>
    </rPh>
    <rPh sb="31" eb="33">
      <t>ヒツヨウ</t>
    </rPh>
    <rPh sb="34" eb="36">
      <t>ジョウキョウ</t>
    </rPh>
    <rPh sb="43" eb="45">
      <t>コンゴ</t>
    </rPh>
    <rPh sb="45" eb="47">
      <t>ミコ</t>
    </rPh>
    <rPh sb="50" eb="53">
      <t>ダイキボ</t>
    </rPh>
    <rPh sb="53" eb="55">
      <t>シュウゼン</t>
    </rPh>
    <rPh sb="56" eb="58">
      <t>ケネン</t>
    </rPh>
    <rPh sb="65" eb="67">
      <t>セツビ</t>
    </rPh>
    <rPh sb="67" eb="69">
      <t>トウシ</t>
    </rPh>
    <rPh sb="69" eb="71">
      <t>ミコ</t>
    </rPh>
    <rPh sb="71" eb="72">
      <t>ガク</t>
    </rPh>
    <rPh sb="76" eb="77">
      <t>ホン</t>
    </rPh>
    <rPh sb="77" eb="79">
      <t>シセツ</t>
    </rPh>
    <rPh sb="79" eb="81">
      <t>セッチ</t>
    </rPh>
    <rPh sb="81" eb="82">
      <t>ジ</t>
    </rPh>
    <rPh sb="83" eb="84">
      <t>ヨウ</t>
    </rPh>
    <rPh sb="86" eb="88">
      <t>ヒヨウ</t>
    </rPh>
    <rPh sb="89" eb="90">
      <t>クラ</t>
    </rPh>
    <rPh sb="91" eb="93">
      <t>ショウガク</t>
    </rPh>
    <rPh sb="101" eb="103">
      <t>ジギョウ</t>
    </rPh>
    <rPh sb="103" eb="105">
      <t>ハイシ</t>
    </rPh>
    <rPh sb="106" eb="108">
      <t>ミンカン</t>
    </rPh>
    <rPh sb="108" eb="110">
      <t>ジョウト</t>
    </rPh>
    <rPh sb="111" eb="112">
      <t>オコナ</t>
    </rPh>
    <rPh sb="115" eb="116">
      <t>ヒ</t>
    </rPh>
    <rPh sb="117" eb="118">
      <t>ツヅ</t>
    </rPh>
    <rPh sb="119" eb="121">
      <t>ジギョウ</t>
    </rPh>
    <rPh sb="122" eb="124">
      <t>ケイゾク</t>
    </rPh>
    <phoneticPr fontId="6"/>
  </si>
  <si>
    <t>　稼働率が平均値を下回る状況にあるため、大手百貨店をはじめ、近隣商業施設等と業務提携を積極的に締結するなど本施設の利用促進を図っており、料金収入を上げる工夫を行うことで繰入金を最小限に抑えるよう努めている。</t>
    <rPh sb="1" eb="3">
      <t>カドウ</t>
    </rPh>
    <rPh sb="3" eb="4">
      <t>リツ</t>
    </rPh>
    <rPh sb="5" eb="8">
      <t>ヘイキンチ</t>
    </rPh>
    <rPh sb="9" eb="11">
      <t>シタマワ</t>
    </rPh>
    <rPh sb="12" eb="14">
      <t>ジョウキョウ</t>
    </rPh>
    <rPh sb="20" eb="22">
      <t>オオテ</t>
    </rPh>
    <rPh sb="22" eb="25">
      <t>ヒャッカテン</t>
    </rPh>
    <rPh sb="30" eb="32">
      <t>キンリン</t>
    </rPh>
    <rPh sb="32" eb="34">
      <t>ショウギョウ</t>
    </rPh>
    <rPh sb="34" eb="36">
      <t>シセツ</t>
    </rPh>
    <rPh sb="36" eb="37">
      <t>トウ</t>
    </rPh>
    <rPh sb="38" eb="40">
      <t>ギョウム</t>
    </rPh>
    <rPh sb="40" eb="42">
      <t>テイケイ</t>
    </rPh>
    <rPh sb="43" eb="46">
      <t>セッキョクテキ</t>
    </rPh>
    <rPh sb="47" eb="49">
      <t>テイケツ</t>
    </rPh>
    <rPh sb="53" eb="54">
      <t>ホン</t>
    </rPh>
    <rPh sb="54" eb="56">
      <t>シセツ</t>
    </rPh>
    <rPh sb="57" eb="59">
      <t>リヨウ</t>
    </rPh>
    <rPh sb="59" eb="61">
      <t>ソクシン</t>
    </rPh>
    <rPh sb="62" eb="63">
      <t>ハカ</t>
    </rPh>
    <rPh sb="68" eb="70">
      <t>リョウキン</t>
    </rPh>
    <rPh sb="70" eb="72">
      <t>シュウニュウ</t>
    </rPh>
    <rPh sb="73" eb="74">
      <t>ア</t>
    </rPh>
    <rPh sb="76" eb="78">
      <t>クフウ</t>
    </rPh>
    <rPh sb="79" eb="80">
      <t>オコナ</t>
    </rPh>
    <rPh sb="84" eb="86">
      <t>クリイレ</t>
    </rPh>
    <rPh sb="86" eb="87">
      <t>キン</t>
    </rPh>
    <rPh sb="88" eb="91">
      <t>サイショウゲン</t>
    </rPh>
    <rPh sb="92" eb="93">
      <t>オサ</t>
    </rPh>
    <rPh sb="97" eb="98">
      <t>ツト</t>
    </rPh>
    <phoneticPr fontId="6"/>
  </si>
  <si>
    <t>非設置</t>
    <rPh sb="0" eb="1">
      <t>ヒ</t>
    </rPh>
    <rPh sb="1" eb="3">
      <t>セッチ</t>
    </rPh>
    <phoneticPr fontId="6"/>
  </si>
  <si>
    <t>　平成２９年度末において本施設設置に係る起債償還金の支払が満了を迎えることから、償還金の支払が減少し、一般会計からの繰入金への依存度は低くなっているものの、稼働率が平均値を下回るため、駐車場の回転率を高める取り組みが必要な状況にある。
　したがって、近隣商業施設等と業務提携を更に積極的に取り組み、また定期利用者枠の見直しを行うなど、本施設の利用促進を図ることで回転率を高めていく。</t>
    <rPh sb="1" eb="3">
      <t>ヘイセイ</t>
    </rPh>
    <rPh sb="5" eb="7">
      <t>ネンド</t>
    </rPh>
    <rPh sb="7" eb="8">
      <t>マツ</t>
    </rPh>
    <rPh sb="12" eb="13">
      <t>ホン</t>
    </rPh>
    <rPh sb="13" eb="15">
      <t>シセツ</t>
    </rPh>
    <rPh sb="15" eb="17">
      <t>セッチ</t>
    </rPh>
    <rPh sb="18" eb="19">
      <t>カカ</t>
    </rPh>
    <rPh sb="20" eb="22">
      <t>キサイ</t>
    </rPh>
    <rPh sb="22" eb="24">
      <t>ショウカン</t>
    </rPh>
    <rPh sb="24" eb="25">
      <t>キン</t>
    </rPh>
    <rPh sb="26" eb="28">
      <t>シハライ</t>
    </rPh>
    <rPh sb="29" eb="31">
      <t>マンリョウ</t>
    </rPh>
    <rPh sb="32" eb="33">
      <t>ムカ</t>
    </rPh>
    <rPh sb="40" eb="43">
      <t>ショウカンキン</t>
    </rPh>
    <rPh sb="44" eb="46">
      <t>シハライ</t>
    </rPh>
    <rPh sb="47" eb="49">
      <t>ゲンショウ</t>
    </rPh>
    <rPh sb="51" eb="53">
      <t>イッパン</t>
    </rPh>
    <rPh sb="53" eb="55">
      <t>カイケイ</t>
    </rPh>
    <rPh sb="58" eb="60">
      <t>クリイレ</t>
    </rPh>
    <rPh sb="60" eb="61">
      <t>キン</t>
    </rPh>
    <rPh sb="63" eb="66">
      <t>イゾンド</t>
    </rPh>
    <rPh sb="67" eb="68">
      <t>ヒク</t>
    </rPh>
    <rPh sb="78" eb="80">
      <t>カドウ</t>
    </rPh>
    <rPh sb="80" eb="81">
      <t>リツ</t>
    </rPh>
    <rPh sb="92" eb="95">
      <t>チュウシャジョウ</t>
    </rPh>
    <rPh sb="96" eb="98">
      <t>カイテン</t>
    </rPh>
    <rPh sb="98" eb="99">
      <t>リツ</t>
    </rPh>
    <rPh sb="100" eb="101">
      <t>タカ</t>
    </rPh>
    <rPh sb="103" eb="104">
      <t>ト</t>
    </rPh>
    <rPh sb="105" eb="106">
      <t>ク</t>
    </rPh>
    <rPh sb="108" eb="110">
      <t>ヒツヨウ</t>
    </rPh>
    <rPh sb="111" eb="113">
      <t>ジョウキョウ</t>
    </rPh>
    <rPh sb="138" eb="139">
      <t>サラ</t>
    </rPh>
    <rPh sb="140" eb="143">
      <t>セッキョクテキ</t>
    </rPh>
    <rPh sb="144" eb="145">
      <t>ト</t>
    </rPh>
    <rPh sb="146" eb="147">
      <t>ク</t>
    </rPh>
    <rPh sb="151" eb="153">
      <t>テイキ</t>
    </rPh>
    <rPh sb="153" eb="156">
      <t>リヨウシャ</t>
    </rPh>
    <rPh sb="156" eb="157">
      <t>ワク</t>
    </rPh>
    <rPh sb="158" eb="160">
      <t>ミナオ</t>
    </rPh>
    <rPh sb="162" eb="163">
      <t>オコナ</t>
    </rPh>
    <rPh sb="181" eb="183">
      <t>カイテン</t>
    </rPh>
    <rPh sb="183" eb="184">
      <t>リツ</t>
    </rPh>
    <rPh sb="185" eb="186">
      <t>タカ</t>
    </rPh>
    <phoneticPr fontId="6"/>
  </si>
  <si>
    <t>　今後見込まれる大規模修繕の懸念はあるものの、償還金の支払がなくなるため、一般会計からの繰入金への依存はなくなる。
　また、平成２９年度末において本施設設置に係る起債償還金の支払が満了を迎えることから、それに伴い、当該公営企業会計は市の一般会計へ移行して運営する。
　なお、大規模修繕など多額の費用を要する場合を除き、平成３０年度以降は黒字収支となる見込みであるため、民間譲渡は行わない。</t>
    <rPh sb="104" eb="105">
      <t>トモナ</t>
    </rPh>
    <rPh sb="107" eb="109">
      <t>トウガイ</t>
    </rPh>
    <rPh sb="109" eb="111">
      <t>コウエイ</t>
    </rPh>
    <rPh sb="111" eb="113">
      <t>キギョウ</t>
    </rPh>
    <rPh sb="113" eb="115">
      <t>カイケイ</t>
    </rPh>
    <rPh sb="116" eb="117">
      <t>シ</t>
    </rPh>
    <rPh sb="118" eb="120">
      <t>イッパン</t>
    </rPh>
    <rPh sb="120" eb="122">
      <t>カイケイ</t>
    </rPh>
    <rPh sb="123" eb="125">
      <t>イコウ</t>
    </rPh>
    <rPh sb="127" eb="129">
      <t>ウンエイ</t>
    </rPh>
    <rPh sb="137" eb="140">
      <t>ダイキボ</t>
    </rPh>
    <rPh sb="140" eb="142">
      <t>シュウゼン</t>
    </rPh>
    <rPh sb="144" eb="146">
      <t>タガク</t>
    </rPh>
    <rPh sb="147" eb="149">
      <t>ヒヨウ</t>
    </rPh>
    <rPh sb="150" eb="151">
      <t>ヨウ</t>
    </rPh>
    <rPh sb="153" eb="155">
      <t>バアイ</t>
    </rPh>
    <rPh sb="156" eb="157">
      <t>ノゾ</t>
    </rPh>
    <rPh sb="159" eb="161">
      <t>ヘイセイ</t>
    </rPh>
    <rPh sb="163" eb="167">
      <t>ネンドイコウ</t>
    </rPh>
    <rPh sb="168" eb="170">
      <t>クロジ</t>
    </rPh>
    <rPh sb="170" eb="172">
      <t>シュウシ</t>
    </rPh>
    <rPh sb="175" eb="177">
      <t>ミコ</t>
    </rPh>
    <rPh sb="184" eb="186">
      <t>ミンカン</t>
    </rPh>
    <rPh sb="186" eb="188">
      <t>ジョウト</t>
    </rPh>
    <rPh sb="189" eb="190">
      <t>オコナ</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</si>
</sst>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24.7</c:v>
                </c:pt>
                <c:pt idx="1">
                  <c:v>27.7</c:v>
                </c:pt>
                <c:pt idx="2">
                  <c:v>40.4</c:v>
                </c:pt>
                <c:pt idx="3">
                  <c:v>43</c:v>
                </c:pt>
                <c:pt idx="4">
                  <c:v>65.3</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33966976"/>
        <c:axId val="33396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33966976"/>
        <c:axId val="333969720"/>
      </c:lineChart>
      <c:dateAx>
        <c:axId val="333966976"/>
        <c:scaling>
          <c:orientation val="minMax"/>
        </c:scaling>
        <c:delete val="1"/>
        <c:axPos val="b"/>
        <c:numFmt formatCode="ge" sourceLinked="1"/>
        <c:majorTickMark val="none"/>
        <c:minorTickMark val="none"/>
        <c:tickLblPos val="none"/>
        <c:crossAx val="333969720"/>
        <c:crosses val="autoZero"/>
        <c:auto val="1"/>
        <c:lblOffset val="100"/>
        <c:baseTimeUnit val="years"/>
      </c:dateAx>
      <c:valAx>
        <c:axId val="333969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767.7</c:v>
                </c:pt>
                <c:pt idx="1">
                  <c:v>444.2</c:v>
                </c:pt>
                <c:pt idx="2">
                  <c:v>227.7</c:v>
                </c:pt>
                <c:pt idx="3">
                  <c:v>69.599999999999994</c:v>
                </c:pt>
                <c:pt idx="4">
                  <c:v>4</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33970112"/>
        <c:axId val="3339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33970112"/>
        <c:axId val="333968544"/>
      </c:lineChart>
      <c:dateAx>
        <c:axId val="333970112"/>
        <c:scaling>
          <c:orientation val="minMax"/>
        </c:scaling>
        <c:delete val="1"/>
        <c:axPos val="b"/>
        <c:numFmt formatCode="ge" sourceLinked="1"/>
        <c:majorTickMark val="none"/>
        <c:minorTickMark val="none"/>
        <c:tickLblPos val="none"/>
        <c:crossAx val="333968544"/>
        <c:crosses val="autoZero"/>
        <c:auto val="1"/>
        <c:lblOffset val="100"/>
        <c:baseTimeUnit val="years"/>
      </c:dateAx>
      <c:valAx>
        <c:axId val="33396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7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33968936"/>
        <c:axId val="33396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33968936"/>
        <c:axId val="333969328"/>
      </c:lineChart>
      <c:dateAx>
        <c:axId val="333968936"/>
        <c:scaling>
          <c:orientation val="minMax"/>
        </c:scaling>
        <c:delete val="1"/>
        <c:axPos val="b"/>
        <c:numFmt formatCode="ge" sourceLinked="1"/>
        <c:majorTickMark val="none"/>
        <c:minorTickMark val="none"/>
        <c:tickLblPos val="none"/>
        <c:crossAx val="333969328"/>
        <c:crosses val="autoZero"/>
        <c:auto val="1"/>
        <c:lblOffset val="100"/>
        <c:baseTimeUnit val="years"/>
      </c:dateAx>
      <c:valAx>
        <c:axId val="33396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68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33966192"/>
        <c:axId val="33396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33966192"/>
        <c:axId val="333963056"/>
      </c:lineChart>
      <c:dateAx>
        <c:axId val="333966192"/>
        <c:scaling>
          <c:orientation val="minMax"/>
        </c:scaling>
        <c:delete val="1"/>
        <c:axPos val="b"/>
        <c:numFmt formatCode="ge" sourceLinked="1"/>
        <c:majorTickMark val="none"/>
        <c:minorTickMark val="none"/>
        <c:tickLblPos val="none"/>
        <c:crossAx val="333963056"/>
        <c:crosses val="autoZero"/>
        <c:auto val="1"/>
        <c:lblOffset val="100"/>
        <c:baseTimeUnit val="years"/>
      </c:dateAx>
      <c:valAx>
        <c:axId val="33396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66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78.7</c:v>
                </c:pt>
                <c:pt idx="1">
                  <c:v>74.400000000000006</c:v>
                </c:pt>
                <c:pt idx="2">
                  <c:v>59.6</c:v>
                </c:pt>
                <c:pt idx="3">
                  <c:v>59.7</c:v>
                </c:pt>
                <c:pt idx="4">
                  <c:v>35.6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33966584"/>
        <c:axId val="1295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33966584"/>
        <c:axId val="129576160"/>
      </c:lineChart>
      <c:dateAx>
        <c:axId val="333966584"/>
        <c:scaling>
          <c:orientation val="minMax"/>
        </c:scaling>
        <c:delete val="1"/>
        <c:axPos val="b"/>
        <c:numFmt formatCode="ge" sourceLinked="1"/>
        <c:majorTickMark val="none"/>
        <c:minorTickMark val="none"/>
        <c:tickLblPos val="none"/>
        <c:crossAx val="129576160"/>
        <c:crosses val="autoZero"/>
        <c:auto val="1"/>
        <c:lblOffset val="100"/>
        <c:baseTimeUnit val="years"/>
      </c:dateAx>
      <c:valAx>
        <c:axId val="129576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96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3227</c:v>
                </c:pt>
                <c:pt idx="1">
                  <c:v>2504</c:v>
                </c:pt>
                <c:pt idx="2">
                  <c:v>1240</c:v>
                </c:pt>
                <c:pt idx="3">
                  <c:v>988</c:v>
                </c:pt>
                <c:pt idx="4">
                  <c:v>303</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36095712"/>
        <c:axId val="33609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36095712"/>
        <c:axId val="336094928"/>
      </c:lineChart>
      <c:dateAx>
        <c:axId val="336095712"/>
        <c:scaling>
          <c:orientation val="minMax"/>
        </c:scaling>
        <c:delete val="1"/>
        <c:axPos val="b"/>
        <c:numFmt formatCode="ge" sourceLinked="1"/>
        <c:majorTickMark val="none"/>
        <c:minorTickMark val="none"/>
        <c:tickLblPos val="none"/>
        <c:crossAx val="336094928"/>
        <c:crosses val="autoZero"/>
        <c:auto val="1"/>
        <c:lblOffset val="100"/>
        <c:baseTimeUnit val="years"/>
      </c:dateAx>
      <c:valAx>
        <c:axId val="336094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09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84.2</c:v>
                </c:pt>
                <c:pt idx="1">
                  <c:v>89.5</c:v>
                </c:pt>
                <c:pt idx="2">
                  <c:v>101.8</c:v>
                </c:pt>
                <c:pt idx="3">
                  <c:v>127.6</c:v>
                </c:pt>
                <c:pt idx="4">
                  <c:v>148.69999999999999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36090224"/>
        <c:axId val="3360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36090224"/>
        <c:axId val="336094144"/>
      </c:lineChart>
      <c:dateAx>
        <c:axId val="336090224"/>
        <c:scaling>
          <c:orientation val="minMax"/>
        </c:scaling>
        <c:delete val="1"/>
        <c:axPos val="b"/>
        <c:numFmt formatCode="ge" sourceLinked="1"/>
        <c:majorTickMark val="none"/>
        <c:minorTickMark val="none"/>
        <c:tickLblPos val="none"/>
        <c:crossAx val="336094144"/>
        <c:crosses val="autoZero"/>
        <c:auto val="1"/>
        <c:lblOffset val="100"/>
        <c:baseTimeUnit val="years"/>
      </c:dateAx>
      <c:valAx>
        <c:axId val="33609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09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18.399999999999999</c:v>
                </c:pt>
                <c:pt idx="1">
                  <c:v>15.1</c:v>
                </c:pt>
                <c:pt idx="2">
                  <c:v>35.4</c:v>
                </c:pt>
                <c:pt idx="3">
                  <c:v>17.399999999999999</c:v>
                </c:pt>
                <c:pt idx="4">
                  <c:v>14.3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36091400"/>
        <c:axId val="33608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36091400"/>
        <c:axId val="336089832"/>
      </c:lineChart>
      <c:dateAx>
        <c:axId val="336091400"/>
        <c:scaling>
          <c:orientation val="minMax"/>
        </c:scaling>
        <c:delete val="1"/>
        <c:axPos val="b"/>
        <c:numFmt formatCode="ge" sourceLinked="1"/>
        <c:majorTickMark val="none"/>
        <c:minorTickMark val="none"/>
        <c:tickLblPos val="none"/>
        <c:crossAx val="336089832"/>
        <c:crosses val="autoZero"/>
        <c:auto val="1"/>
        <c:lblOffset val="100"/>
        <c:baseTimeUnit val="years"/>
      </c:dateAx>
      <c:valAx>
        <c:axId val="33608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091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11434</c:v>
                </c:pt>
                <c:pt idx="1">
                  <c:v>10238</c:v>
                </c:pt>
                <c:pt idx="2">
                  <c:v>25417</c:v>
                </c:pt>
                <c:pt idx="3">
                  <c:v>12679</c:v>
                </c:pt>
                <c:pt idx="4">
                  <c:v>10084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36091792"/>
        <c:axId val="336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36091792"/>
        <c:axId val="336091008"/>
      </c:lineChart>
      <c:dateAx>
        <c:axId val="336091792"/>
        <c:scaling>
          <c:orientation val="minMax"/>
        </c:scaling>
        <c:delete val="1"/>
        <c:axPos val="b"/>
        <c:numFmt formatCode="ge" sourceLinked="1"/>
        <c:majorTickMark val="none"/>
        <c:minorTickMark val="none"/>
        <c:tickLblPos val="none"/>
        <c:crossAx val="336091008"/>
        <c:crosses val="autoZero"/>
        <c:auto val="1"/>
        <c:lblOffset val="100"/>
        <c:baseTimeUnit val="years"/>
      </c:dateAx>
      <c:valAx>
        <c:axId val="336091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609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滋賀県草津市　草津駅前地下駐車場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11510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21</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228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24.7</v>
      </c>
      <c r="V31" s="117"/>
      <c r="W31" s="117"/>
      <c r="X31" s="117"/>
      <c r="Y31" s="117"/>
      <c r="Z31" s="117"/>
      <c r="AA31" s="117"/>
      <c r="AB31" s="117"/>
      <c r="AC31" s="117"/>
      <c r="AD31" s="117"/>
      <c r="AE31" s="117"/>
      <c r="AF31" s="117"/>
      <c r="AG31" s="117"/>
      <c r="AH31" s="117"/>
      <c r="AI31" s="117"/>
      <c r="AJ31" s="117"/>
      <c r="AK31" s="117"/>
      <c r="AL31" s="117"/>
      <c r="AM31" s="117"/>
      <c r="AN31" s="117">
        <f>データ!Z7</f>
        <v>27.7</v>
      </c>
      <c r="AO31" s="117"/>
      <c r="AP31" s="117"/>
      <c r="AQ31" s="117"/>
      <c r="AR31" s="117"/>
      <c r="AS31" s="117"/>
      <c r="AT31" s="117"/>
      <c r="AU31" s="117"/>
      <c r="AV31" s="117"/>
      <c r="AW31" s="117"/>
      <c r="AX31" s="117"/>
      <c r="AY31" s="117"/>
      <c r="AZ31" s="117"/>
      <c r="BA31" s="117"/>
      <c r="BB31" s="117"/>
      <c r="BC31" s="117"/>
      <c r="BD31" s="117"/>
      <c r="BE31" s="117"/>
      <c r="BF31" s="117"/>
      <c r="BG31" s="117">
        <f>データ!AA7</f>
        <v>40.4</v>
      </c>
      <c r="BH31" s="117"/>
      <c r="BI31" s="117"/>
      <c r="BJ31" s="117"/>
      <c r="BK31" s="117"/>
      <c r="BL31" s="117"/>
      <c r="BM31" s="117"/>
      <c r="BN31" s="117"/>
      <c r="BO31" s="117"/>
      <c r="BP31" s="117"/>
      <c r="BQ31" s="117"/>
      <c r="BR31" s="117"/>
      <c r="BS31" s="117"/>
      <c r="BT31" s="117"/>
      <c r="BU31" s="117"/>
      <c r="BV31" s="117"/>
      <c r="BW31" s="117"/>
      <c r="BX31" s="117"/>
      <c r="BY31" s="117"/>
      <c r="BZ31" s="117">
        <f>データ!AB7</f>
        <v>43</v>
      </c>
      <c r="CA31" s="117"/>
      <c r="CB31" s="117"/>
      <c r="CC31" s="117"/>
      <c r="CD31" s="117"/>
      <c r="CE31" s="117"/>
      <c r="CF31" s="117"/>
      <c r="CG31" s="117"/>
      <c r="CH31" s="117"/>
      <c r="CI31" s="117"/>
      <c r="CJ31" s="117"/>
      <c r="CK31" s="117"/>
      <c r="CL31" s="117"/>
      <c r="CM31" s="117"/>
      <c r="CN31" s="117"/>
      <c r="CO31" s="117"/>
      <c r="CP31" s="117"/>
      <c r="CQ31" s="117"/>
      <c r="CR31" s="117"/>
      <c r="CS31" s="117">
        <f>データ!AC7</f>
        <v>65.3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78.7</v>
      </c>
      <c r="EM31" s="117"/>
      <c r="EN31" s="117"/>
      <c r="EO31" s="117"/>
      <c r="EP31" s="117"/>
      <c r="EQ31" s="117"/>
      <c r="ER31" s="117"/>
      <c r="ES31" s="117"/>
      <c r="ET31" s="117"/>
      <c r="EU31" s="117"/>
      <c r="EV31" s="117"/>
      <c r="EW31" s="117"/>
      <c r="EX31" s="117"/>
      <c r="EY31" s="117"/>
      <c r="EZ31" s="117"/>
      <c r="FA31" s="117"/>
      <c r="FB31" s="117"/>
      <c r="FC31" s="117"/>
      <c r="FD31" s="117"/>
      <c r="FE31" s="117">
        <f>データ!AK7</f>
        <v>74.400000000000006</v>
      </c>
      <c r="FF31" s="117"/>
      <c r="FG31" s="117"/>
      <c r="FH31" s="117"/>
      <c r="FI31" s="117"/>
      <c r="FJ31" s="117"/>
      <c r="FK31" s="117"/>
      <c r="FL31" s="117"/>
      <c r="FM31" s="117"/>
      <c r="FN31" s="117"/>
      <c r="FO31" s="117"/>
      <c r="FP31" s="117"/>
      <c r="FQ31" s="117"/>
      <c r="FR31" s="117"/>
      <c r="FS31" s="117"/>
      <c r="FT31" s="117"/>
      <c r="FU31" s="117"/>
      <c r="FV31" s="117"/>
      <c r="FW31" s="117"/>
      <c r="FX31" s="117">
        <f>データ!AL7</f>
        <v>59.6</v>
      </c>
      <c r="FY31" s="117"/>
      <c r="FZ31" s="117"/>
      <c r="GA31" s="117"/>
      <c r="GB31" s="117"/>
      <c r="GC31" s="117"/>
      <c r="GD31" s="117"/>
      <c r="GE31" s="117"/>
      <c r="GF31" s="117"/>
      <c r="GG31" s="117"/>
      <c r="GH31" s="117"/>
      <c r="GI31" s="117"/>
      <c r="GJ31" s="117"/>
      <c r="GK31" s="117"/>
      <c r="GL31" s="117"/>
      <c r="GM31" s="117"/>
      <c r="GN31" s="117"/>
      <c r="GO31" s="117"/>
      <c r="GP31" s="117"/>
      <c r="GQ31" s="117">
        <f>データ!AM7</f>
        <v>59.7</v>
      </c>
      <c r="GR31" s="117"/>
      <c r="GS31" s="117"/>
      <c r="GT31" s="117"/>
      <c r="GU31" s="117"/>
      <c r="GV31" s="117"/>
      <c r="GW31" s="117"/>
      <c r="GX31" s="117"/>
      <c r="GY31" s="117"/>
      <c r="GZ31" s="117"/>
      <c r="HA31" s="117"/>
      <c r="HB31" s="117"/>
      <c r="HC31" s="117"/>
      <c r="HD31" s="117"/>
      <c r="HE31" s="117"/>
      <c r="HF31" s="117"/>
      <c r="HG31" s="117"/>
      <c r="HH31" s="117"/>
      <c r="HI31" s="117"/>
      <c r="HJ31" s="117">
        <f>データ!AN7</f>
        <v>35.6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84.2</v>
      </c>
      <c r="JD31" s="119"/>
      <c r="JE31" s="119"/>
      <c r="JF31" s="119"/>
      <c r="JG31" s="119"/>
      <c r="JH31" s="119"/>
      <c r="JI31" s="119"/>
      <c r="JJ31" s="119"/>
      <c r="JK31" s="119"/>
      <c r="JL31" s="119"/>
      <c r="JM31" s="119"/>
      <c r="JN31" s="119"/>
      <c r="JO31" s="119"/>
      <c r="JP31" s="119"/>
      <c r="JQ31" s="119"/>
      <c r="JR31" s="119"/>
      <c r="JS31" s="119"/>
      <c r="JT31" s="119"/>
      <c r="JU31" s="120"/>
      <c r="JV31" s="118">
        <f>データ!DL7</f>
        <v>89.5</v>
      </c>
      <c r="JW31" s="119"/>
      <c r="JX31" s="119"/>
      <c r="JY31" s="119"/>
      <c r="JZ31" s="119"/>
      <c r="KA31" s="119"/>
      <c r="KB31" s="119"/>
      <c r="KC31" s="119"/>
      <c r="KD31" s="119"/>
      <c r="KE31" s="119"/>
      <c r="KF31" s="119"/>
      <c r="KG31" s="119"/>
      <c r="KH31" s="119"/>
      <c r="KI31" s="119"/>
      <c r="KJ31" s="119"/>
      <c r="KK31" s="119"/>
      <c r="KL31" s="119"/>
      <c r="KM31" s="119"/>
      <c r="KN31" s="120"/>
      <c r="KO31" s="118">
        <f>データ!DM7</f>
        <v>101.8</v>
      </c>
      <c r="KP31" s="119"/>
      <c r="KQ31" s="119"/>
      <c r="KR31" s="119"/>
      <c r="KS31" s="119"/>
      <c r="KT31" s="119"/>
      <c r="KU31" s="119"/>
      <c r="KV31" s="119"/>
      <c r="KW31" s="119"/>
      <c r="KX31" s="119"/>
      <c r="KY31" s="119"/>
      <c r="KZ31" s="119"/>
      <c r="LA31" s="119"/>
      <c r="LB31" s="119"/>
      <c r="LC31" s="119"/>
      <c r="LD31" s="119"/>
      <c r="LE31" s="119"/>
      <c r="LF31" s="119"/>
      <c r="LG31" s="120"/>
      <c r="LH31" s="118">
        <f>データ!DN7</f>
        <v>127.6</v>
      </c>
      <c r="LI31" s="119"/>
      <c r="LJ31" s="119"/>
      <c r="LK31" s="119"/>
      <c r="LL31" s="119"/>
      <c r="LM31" s="119"/>
      <c r="LN31" s="119"/>
      <c r="LO31" s="119"/>
      <c r="LP31" s="119"/>
      <c r="LQ31" s="119"/>
      <c r="LR31" s="119"/>
      <c r="LS31" s="119"/>
      <c r="LT31" s="119"/>
      <c r="LU31" s="119"/>
      <c r="LV31" s="119"/>
      <c r="LW31" s="119"/>
      <c r="LX31" s="119"/>
      <c r="LY31" s="119"/>
      <c r="LZ31" s="120"/>
      <c r="MA31" s="118">
        <f>データ!DO7</f>
        <v>148.69999999999999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3227</v>
      </c>
      <c r="V52" s="125"/>
      <c r="W52" s="125"/>
      <c r="X52" s="125"/>
      <c r="Y52" s="125"/>
      <c r="Z52" s="125"/>
      <c r="AA52" s="125"/>
      <c r="AB52" s="125"/>
      <c r="AC52" s="125"/>
      <c r="AD52" s="125"/>
      <c r="AE52" s="125"/>
      <c r="AF52" s="125"/>
      <c r="AG52" s="125"/>
      <c r="AH52" s="125"/>
      <c r="AI52" s="125"/>
      <c r="AJ52" s="125"/>
      <c r="AK52" s="125"/>
      <c r="AL52" s="125"/>
      <c r="AM52" s="125"/>
      <c r="AN52" s="125">
        <f>データ!AV7</f>
        <v>2504</v>
      </c>
      <c r="AO52" s="125"/>
      <c r="AP52" s="125"/>
      <c r="AQ52" s="125"/>
      <c r="AR52" s="125"/>
      <c r="AS52" s="125"/>
      <c r="AT52" s="125"/>
      <c r="AU52" s="125"/>
      <c r="AV52" s="125"/>
      <c r="AW52" s="125"/>
      <c r="AX52" s="125"/>
      <c r="AY52" s="125"/>
      <c r="AZ52" s="125"/>
      <c r="BA52" s="125"/>
      <c r="BB52" s="125"/>
      <c r="BC52" s="125"/>
      <c r="BD52" s="125"/>
      <c r="BE52" s="125"/>
      <c r="BF52" s="125"/>
      <c r="BG52" s="125">
        <f>データ!AW7</f>
        <v>1240</v>
      </c>
      <c r="BH52" s="125"/>
      <c r="BI52" s="125"/>
      <c r="BJ52" s="125"/>
      <c r="BK52" s="125"/>
      <c r="BL52" s="125"/>
      <c r="BM52" s="125"/>
      <c r="BN52" s="125"/>
      <c r="BO52" s="125"/>
      <c r="BP52" s="125"/>
      <c r="BQ52" s="125"/>
      <c r="BR52" s="125"/>
      <c r="BS52" s="125"/>
      <c r="BT52" s="125"/>
      <c r="BU52" s="125"/>
      <c r="BV52" s="125"/>
      <c r="BW52" s="125"/>
      <c r="BX52" s="125"/>
      <c r="BY52" s="125"/>
      <c r="BZ52" s="125">
        <f>データ!AX7</f>
        <v>988</v>
      </c>
      <c r="CA52" s="125"/>
      <c r="CB52" s="125"/>
      <c r="CC52" s="125"/>
      <c r="CD52" s="125"/>
      <c r="CE52" s="125"/>
      <c r="CF52" s="125"/>
      <c r="CG52" s="125"/>
      <c r="CH52" s="125"/>
      <c r="CI52" s="125"/>
      <c r="CJ52" s="125"/>
      <c r="CK52" s="125"/>
      <c r="CL52" s="125"/>
      <c r="CM52" s="125"/>
      <c r="CN52" s="125"/>
      <c r="CO52" s="125"/>
      <c r="CP52" s="125"/>
      <c r="CQ52" s="125"/>
      <c r="CR52" s="125"/>
      <c r="CS52" s="125">
        <f>データ!AY7</f>
        <v>303</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18.399999999999999</v>
      </c>
      <c r="EM52" s="117"/>
      <c r="EN52" s="117"/>
      <c r="EO52" s="117"/>
      <c r="EP52" s="117"/>
      <c r="EQ52" s="117"/>
      <c r="ER52" s="117"/>
      <c r="ES52" s="117"/>
      <c r="ET52" s="117"/>
      <c r="EU52" s="117"/>
      <c r="EV52" s="117"/>
      <c r="EW52" s="117"/>
      <c r="EX52" s="117"/>
      <c r="EY52" s="117"/>
      <c r="EZ52" s="117"/>
      <c r="FA52" s="117"/>
      <c r="FB52" s="117"/>
      <c r="FC52" s="117"/>
      <c r="FD52" s="117"/>
      <c r="FE52" s="117">
        <f>データ!BG7</f>
        <v>15.1</v>
      </c>
      <c r="FF52" s="117"/>
      <c r="FG52" s="117"/>
      <c r="FH52" s="117"/>
      <c r="FI52" s="117"/>
      <c r="FJ52" s="117"/>
      <c r="FK52" s="117"/>
      <c r="FL52" s="117"/>
      <c r="FM52" s="117"/>
      <c r="FN52" s="117"/>
      <c r="FO52" s="117"/>
      <c r="FP52" s="117"/>
      <c r="FQ52" s="117"/>
      <c r="FR52" s="117"/>
      <c r="FS52" s="117"/>
      <c r="FT52" s="117"/>
      <c r="FU52" s="117"/>
      <c r="FV52" s="117"/>
      <c r="FW52" s="117"/>
      <c r="FX52" s="117">
        <f>データ!BH7</f>
        <v>35.4</v>
      </c>
      <c r="FY52" s="117"/>
      <c r="FZ52" s="117"/>
      <c r="GA52" s="117"/>
      <c r="GB52" s="117"/>
      <c r="GC52" s="117"/>
      <c r="GD52" s="117"/>
      <c r="GE52" s="117"/>
      <c r="GF52" s="117"/>
      <c r="GG52" s="117"/>
      <c r="GH52" s="117"/>
      <c r="GI52" s="117"/>
      <c r="GJ52" s="117"/>
      <c r="GK52" s="117"/>
      <c r="GL52" s="117"/>
      <c r="GM52" s="117"/>
      <c r="GN52" s="117"/>
      <c r="GO52" s="117"/>
      <c r="GP52" s="117"/>
      <c r="GQ52" s="117">
        <f>データ!BI7</f>
        <v>17.399999999999999</v>
      </c>
      <c r="GR52" s="117"/>
      <c r="GS52" s="117"/>
      <c r="GT52" s="117"/>
      <c r="GU52" s="117"/>
      <c r="GV52" s="117"/>
      <c r="GW52" s="117"/>
      <c r="GX52" s="117"/>
      <c r="GY52" s="117"/>
      <c r="GZ52" s="117"/>
      <c r="HA52" s="117"/>
      <c r="HB52" s="117"/>
      <c r="HC52" s="117"/>
      <c r="HD52" s="117"/>
      <c r="HE52" s="117"/>
      <c r="HF52" s="117"/>
      <c r="HG52" s="117"/>
      <c r="HH52" s="117"/>
      <c r="HI52" s="117"/>
      <c r="HJ52" s="117">
        <f>データ!BJ7</f>
        <v>14.3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11434</v>
      </c>
      <c r="JD52" s="125"/>
      <c r="JE52" s="125"/>
      <c r="JF52" s="125"/>
      <c r="JG52" s="125"/>
      <c r="JH52" s="125"/>
      <c r="JI52" s="125"/>
      <c r="JJ52" s="125"/>
      <c r="JK52" s="125"/>
      <c r="JL52" s="125"/>
      <c r="JM52" s="125"/>
      <c r="JN52" s="125"/>
      <c r="JO52" s="125"/>
      <c r="JP52" s="125"/>
      <c r="JQ52" s="125"/>
      <c r="JR52" s="125"/>
      <c r="JS52" s="125"/>
      <c r="JT52" s="125"/>
      <c r="JU52" s="125"/>
      <c r="JV52" s="125">
        <f>データ!BR7</f>
        <v>10238</v>
      </c>
      <c r="JW52" s="125"/>
      <c r="JX52" s="125"/>
      <c r="JY52" s="125"/>
      <c r="JZ52" s="125"/>
      <c r="KA52" s="125"/>
      <c r="KB52" s="125"/>
      <c r="KC52" s="125"/>
      <c r="KD52" s="125"/>
      <c r="KE52" s="125"/>
      <c r="KF52" s="125"/>
      <c r="KG52" s="125"/>
      <c r="KH52" s="125"/>
      <c r="KI52" s="125"/>
      <c r="KJ52" s="125"/>
      <c r="KK52" s="125"/>
      <c r="KL52" s="125"/>
      <c r="KM52" s="125"/>
      <c r="KN52" s="125"/>
      <c r="KO52" s="125">
        <f>データ!BS7</f>
        <v>25417</v>
      </c>
      <c r="KP52" s="125"/>
      <c r="KQ52" s="125"/>
      <c r="KR52" s="125"/>
      <c r="KS52" s="125"/>
      <c r="KT52" s="125"/>
      <c r="KU52" s="125"/>
      <c r="KV52" s="125"/>
      <c r="KW52" s="125"/>
      <c r="KX52" s="125"/>
      <c r="KY52" s="125"/>
      <c r="KZ52" s="125"/>
      <c r="LA52" s="125"/>
      <c r="LB52" s="125"/>
      <c r="LC52" s="125"/>
      <c r="LD52" s="125"/>
      <c r="LE52" s="125"/>
      <c r="LF52" s="125"/>
      <c r="LG52" s="125"/>
      <c r="LH52" s="125">
        <f>データ!BT7</f>
        <v>12679</v>
      </c>
      <c r="LI52" s="125"/>
      <c r="LJ52" s="125"/>
      <c r="LK52" s="125"/>
      <c r="LL52" s="125"/>
      <c r="LM52" s="125"/>
      <c r="LN52" s="125"/>
      <c r="LO52" s="125"/>
      <c r="LP52" s="125"/>
      <c r="LQ52" s="125"/>
      <c r="LR52" s="125"/>
      <c r="LS52" s="125"/>
      <c r="LT52" s="125"/>
      <c r="LU52" s="125"/>
      <c r="LV52" s="125"/>
      <c r="LW52" s="125"/>
      <c r="LX52" s="125"/>
      <c r="LY52" s="125"/>
      <c r="LZ52" s="125"/>
      <c r="MA52" s="125">
        <f>データ!BU7</f>
        <v>10084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2301300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282313</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767.7</v>
      </c>
      <c r="KB77" s="119"/>
      <c r="KC77" s="119"/>
      <c r="KD77" s="119"/>
      <c r="KE77" s="119"/>
      <c r="KF77" s="119"/>
      <c r="KG77" s="119"/>
      <c r="KH77" s="119"/>
      <c r="KI77" s="119"/>
      <c r="KJ77" s="119"/>
      <c r="KK77" s="119"/>
      <c r="KL77" s="119"/>
      <c r="KM77" s="119"/>
      <c r="KN77" s="119"/>
      <c r="KO77" s="120"/>
      <c r="KP77" s="118">
        <f>データ!DA7</f>
        <v>444.2</v>
      </c>
      <c r="KQ77" s="119"/>
      <c r="KR77" s="119"/>
      <c r="KS77" s="119"/>
      <c r="KT77" s="119"/>
      <c r="KU77" s="119"/>
      <c r="KV77" s="119"/>
      <c r="KW77" s="119"/>
      <c r="KX77" s="119"/>
      <c r="KY77" s="119"/>
      <c r="KZ77" s="119"/>
      <c r="LA77" s="119"/>
      <c r="LB77" s="119"/>
      <c r="LC77" s="119"/>
      <c r="LD77" s="120"/>
      <c r="LE77" s="118">
        <f>データ!DB7</f>
        <v>227.7</v>
      </c>
      <c r="LF77" s="119"/>
      <c r="LG77" s="119"/>
      <c r="LH77" s="119"/>
      <c r="LI77" s="119"/>
      <c r="LJ77" s="119"/>
      <c r="LK77" s="119"/>
      <c r="LL77" s="119"/>
      <c r="LM77" s="119"/>
      <c r="LN77" s="119"/>
      <c r="LO77" s="119"/>
      <c r="LP77" s="119"/>
      <c r="LQ77" s="119"/>
      <c r="LR77" s="119"/>
      <c r="LS77" s="120"/>
      <c r="LT77" s="118">
        <f>データ!DC7</f>
        <v>69.599999999999994</v>
      </c>
      <c r="LU77" s="119"/>
      <c r="LV77" s="119"/>
      <c r="LW77" s="119"/>
      <c r="LX77" s="119"/>
      <c r="LY77" s="119"/>
      <c r="LZ77" s="119"/>
      <c r="MA77" s="119"/>
      <c r="MB77" s="119"/>
      <c r="MC77" s="119"/>
      <c r="MD77" s="119"/>
      <c r="ME77" s="119"/>
      <c r="MF77" s="119"/>
      <c r="MG77" s="119"/>
      <c r="MH77" s="120"/>
      <c r="MI77" s="118">
        <f>データ!DD7</f>
        <v>4</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252069</v>
      </c>
      <c r="D6" s="61">
        <f t="shared" si="1"/>
        <v>47</v>
      </c>
      <c r="E6" s="61">
        <f t="shared" si="1"/>
        <v>14</v>
      </c>
      <c r="F6" s="61">
        <f t="shared" si="1"/>
        <v>0</v>
      </c>
      <c r="G6" s="61">
        <f t="shared" si="1"/>
        <v>1</v>
      </c>
      <c r="H6" s="61" t="str">
        <f>SUBSTITUTE(H8,"　","")</f>
        <v>滋賀県草津市</v>
      </c>
      <c r="I6" s="61" t="str">
        <f t="shared" si="1"/>
        <v>草津駅前地下駐車場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21</v>
      </c>
      <c r="S6" s="63" t="str">
        <f t="shared" si="1"/>
        <v>駅</v>
      </c>
      <c r="T6" s="63" t="str">
        <f t="shared" si="1"/>
        <v>無</v>
      </c>
      <c r="U6" s="64">
        <f t="shared" si="1"/>
        <v>11510</v>
      </c>
      <c r="V6" s="64">
        <f t="shared" si="1"/>
        <v>228</v>
      </c>
      <c r="W6" s="64">
        <f t="shared" si="1"/>
        <v>200</v>
      </c>
      <c r="X6" s="63" t="str">
        <f t="shared" si="1"/>
        <v>代行制</v>
      </c>
      <c r="Y6" s="65">
        <f>IF(Y8="-",NA(),Y8)</f>
        <v>24.7</v>
      </c>
      <c r="Z6" s="65">
        <f t="shared" ref="Z6:AH6" si="2">IF(Z8="-",NA(),Z8)</f>
        <v>27.7</v>
      </c>
      <c r="AA6" s="65">
        <f t="shared" si="2"/>
        <v>40.4</v>
      </c>
      <c r="AB6" s="65">
        <f t="shared" si="2"/>
        <v>43</v>
      </c>
      <c r="AC6" s="65">
        <f t="shared" si="2"/>
        <v>65.3</v>
      </c>
      <c r="AD6" s="65">
        <f t="shared" si="2"/>
        <v>138.69999999999999</v>
      </c>
      <c r="AE6" s="65">
        <f t="shared" si="2"/>
        <v>110.6</v>
      </c>
      <c r="AF6" s="65">
        <f t="shared" si="2"/>
        <v>118.2</v>
      </c>
      <c r="AG6" s="65">
        <f t="shared" si="2"/>
        <v>120.9</v>
      </c>
      <c r="AH6" s="65">
        <f t="shared" si="2"/>
        <v>205.8</v>
      </c>
      <c r="AI6" s="62" t="str">
        <f>IF(AI8="-","",IF(AI8="-","【-】","【"&amp;SUBSTITUTE(TEXT(AI8,"#,##0.0"),"-","△")&amp;"】"))</f>
        <v>【275.4】</v>
      </c>
      <c r="AJ6" s="65">
        <f>IF(AJ8="-",NA(),AJ8)</f>
        <v>78.7</v>
      </c>
      <c r="AK6" s="65">
        <f t="shared" ref="AK6:AS6" si="3">IF(AK8="-",NA(),AK8)</f>
        <v>74.400000000000006</v>
      </c>
      <c r="AL6" s="65">
        <f t="shared" si="3"/>
        <v>59.6</v>
      </c>
      <c r="AM6" s="65">
        <f t="shared" si="3"/>
        <v>59.7</v>
      </c>
      <c r="AN6" s="65">
        <f t="shared" si="3"/>
        <v>35.6</v>
      </c>
      <c r="AO6" s="65">
        <f t="shared" si="3"/>
        <v>27.8</v>
      </c>
      <c r="AP6" s="65">
        <f t="shared" si="3"/>
        <v>30.1</v>
      </c>
      <c r="AQ6" s="65">
        <f t="shared" si="3"/>
        <v>26.5</v>
      </c>
      <c r="AR6" s="65">
        <f t="shared" si="3"/>
        <v>25.2</v>
      </c>
      <c r="AS6" s="65">
        <f t="shared" si="3"/>
        <v>28.8</v>
      </c>
      <c r="AT6" s="62" t="str">
        <f>IF(AT8="-","",IF(AT8="-","【-】","【"&amp;SUBSTITUTE(TEXT(AT8,"#,##0.0"),"-","△")&amp;"】"))</f>
        <v>【13.3】</v>
      </c>
      <c r="AU6" s="66">
        <f>IF(AU8="-",NA(),AU8)</f>
        <v>3227</v>
      </c>
      <c r="AV6" s="66">
        <f t="shared" ref="AV6:BD6" si="4">IF(AV8="-",NA(),AV8)</f>
        <v>2504</v>
      </c>
      <c r="AW6" s="66">
        <f t="shared" si="4"/>
        <v>1240</v>
      </c>
      <c r="AX6" s="66">
        <f t="shared" si="4"/>
        <v>988</v>
      </c>
      <c r="AY6" s="66">
        <f t="shared" si="4"/>
        <v>303</v>
      </c>
      <c r="AZ6" s="66">
        <f t="shared" si="4"/>
        <v>650</v>
      </c>
      <c r="BA6" s="66">
        <f t="shared" si="4"/>
        <v>650</v>
      </c>
      <c r="BB6" s="66">
        <f t="shared" si="4"/>
        <v>543</v>
      </c>
      <c r="BC6" s="66">
        <f t="shared" si="4"/>
        <v>454</v>
      </c>
      <c r="BD6" s="66">
        <f t="shared" si="4"/>
        <v>384</v>
      </c>
      <c r="BE6" s="64" t="str">
        <f>IF(BE8="-","",IF(BE8="-","【-】","【"&amp;SUBSTITUTE(TEXT(BE8,"#,##0"),"-","△")&amp;"】"))</f>
        <v>【140】</v>
      </c>
      <c r="BF6" s="65">
        <f>IF(BF8="-",NA(),BF8)</f>
        <v>18.399999999999999</v>
      </c>
      <c r="BG6" s="65">
        <f t="shared" ref="BG6:BO6" si="5">IF(BG8="-",NA(),BG8)</f>
        <v>15.1</v>
      </c>
      <c r="BH6" s="65">
        <f t="shared" si="5"/>
        <v>35.4</v>
      </c>
      <c r="BI6" s="65">
        <f t="shared" si="5"/>
        <v>17.399999999999999</v>
      </c>
      <c r="BJ6" s="65">
        <f t="shared" si="5"/>
        <v>14.3</v>
      </c>
      <c r="BK6" s="65">
        <f t="shared" si="5"/>
        <v>24.4</v>
      </c>
      <c r="BL6" s="65">
        <f t="shared" si="5"/>
        <v>24.4</v>
      </c>
      <c r="BM6" s="65">
        <f t="shared" si="5"/>
        <v>24.2</v>
      </c>
      <c r="BN6" s="65">
        <f t="shared" si="5"/>
        <v>25.5</v>
      </c>
      <c r="BO6" s="65">
        <f t="shared" si="5"/>
        <v>22</v>
      </c>
      <c r="BP6" s="62" t="str">
        <f>IF(BP8="-","",IF(BP8="-","【-】","【"&amp;SUBSTITUTE(TEXT(BP8,"#,##0.0"),"-","△")&amp;"】"))</f>
        <v>【45.2】</v>
      </c>
      <c r="BQ6" s="66">
        <f>IF(BQ8="-",NA(),BQ8)</f>
        <v>11434</v>
      </c>
      <c r="BR6" s="66">
        <f t="shared" ref="BR6:BZ6" si="6">IF(BR8="-",NA(),BR8)</f>
        <v>10238</v>
      </c>
      <c r="BS6" s="66">
        <f t="shared" si="6"/>
        <v>25417</v>
      </c>
      <c r="BT6" s="66">
        <f t="shared" si="6"/>
        <v>12679</v>
      </c>
      <c r="BU6" s="66">
        <f t="shared" si="6"/>
        <v>10084</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2301300</v>
      </c>
      <c r="CN6" s="64">
        <f t="shared" si="7"/>
        <v>282313</v>
      </c>
      <c r="CO6" s="65"/>
      <c r="CP6" s="65"/>
      <c r="CQ6" s="65"/>
      <c r="CR6" s="65"/>
      <c r="CS6" s="65"/>
      <c r="CT6" s="65"/>
      <c r="CU6" s="65"/>
      <c r="CV6" s="65"/>
      <c r="CW6" s="65"/>
      <c r="CX6" s="65"/>
      <c r="CY6" s="62" t="s">
        <v>110</v>
      </c>
      <c r="CZ6" s="65">
        <f>IF(CZ8="-",NA(),CZ8)</f>
        <v>767.7</v>
      </c>
      <c r="DA6" s="65">
        <f t="shared" ref="DA6:DI6" si="8">IF(DA8="-",NA(),DA8)</f>
        <v>444.2</v>
      </c>
      <c r="DB6" s="65">
        <f t="shared" si="8"/>
        <v>227.7</v>
      </c>
      <c r="DC6" s="65">
        <f t="shared" si="8"/>
        <v>69.599999999999994</v>
      </c>
      <c r="DD6" s="65">
        <f t="shared" si="8"/>
        <v>4</v>
      </c>
      <c r="DE6" s="65">
        <f t="shared" si="8"/>
        <v>543</v>
      </c>
      <c r="DF6" s="65">
        <f t="shared" si="8"/>
        <v>421.1</v>
      </c>
      <c r="DG6" s="65">
        <f t="shared" si="8"/>
        <v>339.7</v>
      </c>
      <c r="DH6" s="65">
        <f t="shared" si="8"/>
        <v>269.89999999999998</v>
      </c>
      <c r="DI6" s="65">
        <f t="shared" si="8"/>
        <v>196.2</v>
      </c>
      <c r="DJ6" s="62" t="str">
        <f>IF(DJ8="-","",IF(DJ8="-","【-】","【"&amp;SUBSTITUTE(TEXT(DJ8,"#,##0.0"),"-","△")&amp;"】"))</f>
        <v>【122.6】</v>
      </c>
      <c r="DK6" s="65">
        <f>IF(DK8="-",NA(),DK8)</f>
        <v>84.2</v>
      </c>
      <c r="DL6" s="65">
        <f t="shared" ref="DL6:DT6" si="9">IF(DL8="-",NA(),DL8)</f>
        <v>89.5</v>
      </c>
      <c r="DM6" s="65">
        <f t="shared" si="9"/>
        <v>101.8</v>
      </c>
      <c r="DN6" s="65">
        <f t="shared" si="9"/>
        <v>127.6</v>
      </c>
      <c r="DO6" s="65">
        <f t="shared" si="9"/>
        <v>148.69999999999999</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252069</v>
      </c>
      <c r="D7" s="61">
        <f t="shared" si="10"/>
        <v>47</v>
      </c>
      <c r="E7" s="61">
        <f t="shared" si="10"/>
        <v>14</v>
      </c>
      <c r="F7" s="61">
        <f t="shared" si="10"/>
        <v>0</v>
      </c>
      <c r="G7" s="61">
        <f t="shared" si="10"/>
        <v>1</v>
      </c>
      <c r="H7" s="61" t="str">
        <f t="shared" si="10"/>
        <v>滋賀県　草津市</v>
      </c>
      <c r="I7" s="61" t="str">
        <f t="shared" si="10"/>
        <v>草津駅前地下駐車場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21</v>
      </c>
      <c r="S7" s="63" t="str">
        <f t="shared" si="10"/>
        <v>駅</v>
      </c>
      <c r="T7" s="63" t="str">
        <f t="shared" si="10"/>
        <v>無</v>
      </c>
      <c r="U7" s="64">
        <f t="shared" si="10"/>
        <v>11510</v>
      </c>
      <c r="V7" s="64">
        <f t="shared" si="10"/>
        <v>228</v>
      </c>
      <c r="W7" s="64">
        <f t="shared" si="10"/>
        <v>200</v>
      </c>
      <c r="X7" s="63" t="str">
        <f t="shared" si="10"/>
        <v>代行制</v>
      </c>
      <c r="Y7" s="65">
        <f>Y8</f>
        <v>24.7</v>
      </c>
      <c r="Z7" s="65">
        <f t="shared" ref="Z7:AH7" si="11">Z8</f>
        <v>27.7</v>
      </c>
      <c r="AA7" s="65">
        <f t="shared" si="11"/>
        <v>40.4</v>
      </c>
      <c r="AB7" s="65">
        <f t="shared" si="11"/>
        <v>43</v>
      </c>
      <c r="AC7" s="65">
        <f t="shared" si="11"/>
        <v>65.3</v>
      </c>
      <c r="AD7" s="65">
        <f t="shared" si="11"/>
        <v>138.69999999999999</v>
      </c>
      <c r="AE7" s="65">
        <f t="shared" si="11"/>
        <v>110.6</v>
      </c>
      <c r="AF7" s="65">
        <f t="shared" si="11"/>
        <v>118.2</v>
      </c>
      <c r="AG7" s="65">
        <f t="shared" si="11"/>
        <v>120.9</v>
      </c>
      <c r="AH7" s="65">
        <f t="shared" si="11"/>
        <v>205.8</v>
      </c>
      <c r="AI7" s="62"/>
      <c r="AJ7" s="65">
        <f>AJ8</f>
        <v>78.7</v>
      </c>
      <c r="AK7" s="65">
        <f t="shared" ref="AK7:AS7" si="12">AK8</f>
        <v>74.400000000000006</v>
      </c>
      <c r="AL7" s="65">
        <f t="shared" si="12"/>
        <v>59.6</v>
      </c>
      <c r="AM7" s="65">
        <f t="shared" si="12"/>
        <v>59.7</v>
      </c>
      <c r="AN7" s="65">
        <f t="shared" si="12"/>
        <v>35.6</v>
      </c>
      <c r="AO7" s="65">
        <f t="shared" si="12"/>
        <v>27.8</v>
      </c>
      <c r="AP7" s="65">
        <f t="shared" si="12"/>
        <v>30.1</v>
      </c>
      <c r="AQ7" s="65">
        <f t="shared" si="12"/>
        <v>26.5</v>
      </c>
      <c r="AR7" s="65">
        <f t="shared" si="12"/>
        <v>25.2</v>
      </c>
      <c r="AS7" s="65">
        <f t="shared" si="12"/>
        <v>28.8</v>
      </c>
      <c r="AT7" s="62"/>
      <c r="AU7" s="66">
        <f>AU8</f>
        <v>3227</v>
      </c>
      <c r="AV7" s="66">
        <f t="shared" ref="AV7:BD7" si="13">AV8</f>
        <v>2504</v>
      </c>
      <c r="AW7" s="66">
        <f t="shared" si="13"/>
        <v>1240</v>
      </c>
      <c r="AX7" s="66">
        <f t="shared" si="13"/>
        <v>988</v>
      </c>
      <c r="AY7" s="66">
        <f t="shared" si="13"/>
        <v>303</v>
      </c>
      <c r="AZ7" s="66">
        <f t="shared" si="13"/>
        <v>650</v>
      </c>
      <c r="BA7" s="66">
        <f t="shared" si="13"/>
        <v>650</v>
      </c>
      <c r="BB7" s="66">
        <f t="shared" si="13"/>
        <v>543</v>
      </c>
      <c r="BC7" s="66">
        <f t="shared" si="13"/>
        <v>454</v>
      </c>
      <c r="BD7" s="66">
        <f t="shared" si="13"/>
        <v>384</v>
      </c>
      <c r="BE7" s="64"/>
      <c r="BF7" s="65">
        <f>BF8</f>
        <v>18.399999999999999</v>
      </c>
      <c r="BG7" s="65">
        <f t="shared" ref="BG7:BO7" si="14">BG8</f>
        <v>15.1</v>
      </c>
      <c r="BH7" s="65">
        <f t="shared" si="14"/>
        <v>35.4</v>
      </c>
      <c r="BI7" s="65">
        <f t="shared" si="14"/>
        <v>17.399999999999999</v>
      </c>
      <c r="BJ7" s="65">
        <f t="shared" si="14"/>
        <v>14.3</v>
      </c>
      <c r="BK7" s="65">
        <f t="shared" si="14"/>
        <v>24.4</v>
      </c>
      <c r="BL7" s="65">
        <f t="shared" si="14"/>
        <v>24.4</v>
      </c>
      <c r="BM7" s="65">
        <f t="shared" si="14"/>
        <v>24.2</v>
      </c>
      <c r="BN7" s="65">
        <f t="shared" si="14"/>
        <v>25.5</v>
      </c>
      <c r="BO7" s="65">
        <f t="shared" si="14"/>
        <v>22</v>
      </c>
      <c r="BP7" s="62"/>
      <c r="BQ7" s="66">
        <f>BQ8</f>
        <v>11434</v>
      </c>
      <c r="BR7" s="66">
        <f t="shared" ref="BR7:BZ7" si="15">BR8</f>
        <v>10238</v>
      </c>
      <c r="BS7" s="66">
        <f t="shared" si="15"/>
        <v>25417</v>
      </c>
      <c r="BT7" s="66">
        <f t="shared" si="15"/>
        <v>12679</v>
      </c>
      <c r="BU7" s="66">
        <f t="shared" si="15"/>
        <v>10084</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2301300</v>
      </c>
      <c r="CN7" s="64">
        <f>CN8</f>
        <v>282313</v>
      </c>
      <c r="CO7" s="65" t="s">
        <v>112</v>
      </c>
      <c r="CP7" s="65" t="s">
        <v>112</v>
      </c>
      <c r="CQ7" s="65" t="s">
        <v>112</v>
      </c>
      <c r="CR7" s="65" t="s">
        <v>112</v>
      </c>
      <c r="CS7" s="65" t="s">
        <v>112</v>
      </c>
      <c r="CT7" s="65" t="s">
        <v>112</v>
      </c>
      <c r="CU7" s="65" t="s">
        <v>112</v>
      </c>
      <c r="CV7" s="65" t="s">
        <v>112</v>
      </c>
      <c r="CW7" s="65" t="s">
        <v>112</v>
      </c>
      <c r="CX7" s="65" t="s">
        <v>110</v>
      </c>
      <c r="CY7" s="62"/>
      <c r="CZ7" s="65">
        <f>CZ8</f>
        <v>767.7</v>
      </c>
      <c r="DA7" s="65">
        <f t="shared" ref="DA7:DI7" si="16">DA8</f>
        <v>444.2</v>
      </c>
      <c r="DB7" s="65">
        <f t="shared" si="16"/>
        <v>227.7</v>
      </c>
      <c r="DC7" s="65">
        <f t="shared" si="16"/>
        <v>69.599999999999994</v>
      </c>
      <c r="DD7" s="65">
        <f t="shared" si="16"/>
        <v>4</v>
      </c>
      <c r="DE7" s="65">
        <f t="shared" si="16"/>
        <v>543</v>
      </c>
      <c r="DF7" s="65">
        <f t="shared" si="16"/>
        <v>421.1</v>
      </c>
      <c r="DG7" s="65">
        <f t="shared" si="16"/>
        <v>339.7</v>
      </c>
      <c r="DH7" s="65">
        <f t="shared" si="16"/>
        <v>269.89999999999998</v>
      </c>
      <c r="DI7" s="65">
        <f t="shared" si="16"/>
        <v>196.2</v>
      </c>
      <c r="DJ7" s="62"/>
      <c r="DK7" s="65">
        <f>DK8</f>
        <v>84.2</v>
      </c>
      <c r="DL7" s="65">
        <f t="shared" ref="DL7:DT7" si="17">DL8</f>
        <v>89.5</v>
      </c>
      <c r="DM7" s="65">
        <f t="shared" si="17"/>
        <v>101.8</v>
      </c>
      <c r="DN7" s="65">
        <f t="shared" si="17"/>
        <v>127.6</v>
      </c>
      <c r="DO7" s="65">
        <f t="shared" si="17"/>
        <v>148.69999999999999</v>
      </c>
      <c r="DP7" s="65">
        <f t="shared" si="17"/>
        <v>195.5</v>
      </c>
      <c r="DQ7" s="65">
        <f t="shared" si="17"/>
        <v>199.1</v>
      </c>
      <c r="DR7" s="65">
        <f t="shared" si="17"/>
        <v>191.4</v>
      </c>
      <c r="DS7" s="65">
        <f t="shared" si="17"/>
        <v>194.7</v>
      </c>
      <c r="DT7" s="65">
        <f t="shared" si="17"/>
        <v>193</v>
      </c>
      <c r="DU7" s="62"/>
    </row>
    <row r="8" spans="1:125" s="67" customFormat="1">
      <c r="A8" s="50"/>
      <c r="B8" s="68">
        <v>2016</v>
      </c>
      <c r="C8" s="68">
        <v>252069</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21</v>
      </c>
      <c r="S8" s="70" t="s">
        <v>122</v>
      </c>
      <c r="T8" s="70" t="s">
        <v>123</v>
      </c>
      <c r="U8" s="71">
        <v>11510</v>
      </c>
      <c r="V8" s="71">
        <v>228</v>
      </c>
      <c r="W8" s="71">
        <v>200</v>
      </c>
      <c r="X8" s="70" t="s">
        <v>124</v>
      </c>
      <c r="Y8" s="72">
        <v>24.7</v>
      </c>
      <c r="Z8" s="72">
        <v>27.7</v>
      </c>
      <c r="AA8" s="72">
        <v>40.4</v>
      </c>
      <c r="AB8" s="72">
        <v>43</v>
      </c>
      <c r="AC8" s="72">
        <v>65.3</v>
      </c>
      <c r="AD8" s="72">
        <v>138.69999999999999</v>
      </c>
      <c r="AE8" s="72">
        <v>110.6</v>
      </c>
      <c r="AF8" s="72">
        <v>118.2</v>
      </c>
      <c r="AG8" s="72">
        <v>120.9</v>
      </c>
      <c r="AH8" s="72">
        <v>205.8</v>
      </c>
      <c r="AI8" s="69">
        <v>275.39999999999998</v>
      </c>
      <c r="AJ8" s="72">
        <v>78.7</v>
      </c>
      <c r="AK8" s="72">
        <v>74.400000000000006</v>
      </c>
      <c r="AL8" s="72">
        <v>59.6</v>
      </c>
      <c r="AM8" s="72">
        <v>59.7</v>
      </c>
      <c r="AN8" s="72">
        <v>35.6</v>
      </c>
      <c r="AO8" s="72">
        <v>27.8</v>
      </c>
      <c r="AP8" s="72">
        <v>30.1</v>
      </c>
      <c r="AQ8" s="72">
        <v>26.5</v>
      </c>
      <c r="AR8" s="72">
        <v>25.2</v>
      </c>
      <c r="AS8" s="72">
        <v>28.8</v>
      </c>
      <c r="AT8" s="69">
        <v>13.3</v>
      </c>
      <c r="AU8" s="73">
        <v>3227</v>
      </c>
      <c r="AV8" s="73">
        <v>2504</v>
      </c>
      <c r="AW8" s="73">
        <v>1240</v>
      </c>
      <c r="AX8" s="73">
        <v>988</v>
      </c>
      <c r="AY8" s="73">
        <v>303</v>
      </c>
      <c r="AZ8" s="73">
        <v>650</v>
      </c>
      <c r="BA8" s="73">
        <v>650</v>
      </c>
      <c r="BB8" s="73">
        <v>543</v>
      </c>
      <c r="BC8" s="73">
        <v>454</v>
      </c>
      <c r="BD8" s="73">
        <v>384</v>
      </c>
      <c r="BE8" s="73">
        <v>140</v>
      </c>
      <c r="BF8" s="72">
        <v>18.399999999999999</v>
      </c>
      <c r="BG8" s="72">
        <v>15.1</v>
      </c>
      <c r="BH8" s="72">
        <v>35.4</v>
      </c>
      <c r="BI8" s="72">
        <v>17.399999999999999</v>
      </c>
      <c r="BJ8" s="72">
        <v>14.3</v>
      </c>
      <c r="BK8" s="72">
        <v>24.4</v>
      </c>
      <c r="BL8" s="72">
        <v>24.4</v>
      </c>
      <c r="BM8" s="72">
        <v>24.2</v>
      </c>
      <c r="BN8" s="72">
        <v>25.5</v>
      </c>
      <c r="BO8" s="72">
        <v>22</v>
      </c>
      <c r="BP8" s="69">
        <v>45.2</v>
      </c>
      <c r="BQ8" s="73">
        <v>11434</v>
      </c>
      <c r="BR8" s="73">
        <v>10238</v>
      </c>
      <c r="BS8" s="73">
        <v>25417</v>
      </c>
      <c r="BT8" s="74">
        <v>12679</v>
      </c>
      <c r="BU8" s="74">
        <v>10084</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2301300</v>
      </c>
      <c r="CN8" s="71">
        <v>282313</v>
      </c>
      <c r="CO8" s="72" t="s">
        <v>117</v>
      </c>
      <c r="CP8" s="72" t="s">
        <v>117</v>
      </c>
      <c r="CQ8" s="72" t="s">
        <v>117</v>
      </c>
      <c r="CR8" s="72" t="s">
        <v>117</v>
      </c>
      <c r="CS8" s="72" t="s">
        <v>117</v>
      </c>
      <c r="CT8" s="72" t="s">
        <v>117</v>
      </c>
      <c r="CU8" s="72" t="s">
        <v>117</v>
      </c>
      <c r="CV8" s="72" t="s">
        <v>117</v>
      </c>
      <c r="CW8" s="72" t="s">
        <v>117</v>
      </c>
      <c r="CX8" s="72" t="s">
        <v>117</v>
      </c>
      <c r="CY8" s="69" t="s">
        <v>117</v>
      </c>
      <c r="CZ8" s="72">
        <v>767.7</v>
      </c>
      <c r="DA8" s="72">
        <v>444.2</v>
      </c>
      <c r="DB8" s="72">
        <v>227.7</v>
      </c>
      <c r="DC8" s="72">
        <v>69.599999999999994</v>
      </c>
      <c r="DD8" s="72">
        <v>4</v>
      </c>
      <c r="DE8" s="72">
        <v>543</v>
      </c>
      <c r="DF8" s="72">
        <v>421.1</v>
      </c>
      <c r="DG8" s="72">
        <v>339.7</v>
      </c>
      <c r="DH8" s="72">
        <v>269.89999999999998</v>
      </c>
      <c r="DI8" s="72">
        <v>196.2</v>
      </c>
      <c r="DJ8" s="69">
        <v>122.6</v>
      </c>
      <c r="DK8" s="72">
        <v>84.2</v>
      </c>
      <c r="DL8" s="72">
        <v>89.5</v>
      </c>
      <c r="DM8" s="72">
        <v>101.8</v>
      </c>
      <c r="DN8" s="72">
        <v>127.6</v>
      </c>
      <c r="DO8" s="72">
        <v>148.69999999999999</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晋也</cp:lastModifiedBy>
  <cp:lastPrinted>2018-03-13T11:20:52Z</cp:lastPrinted>
  <dcterms:created xsi:type="dcterms:W3CDTF">2018-02-09T01:49:09Z</dcterms:created>
  <dcterms:modified xsi:type="dcterms:W3CDTF">2018-03-22T08:31:21Z</dcterms:modified>
  <cp:category/>
</cp:coreProperties>
</file>