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都市建設部\都市建設部 下水道課\A_料金総務グループ\A_00 各事業関連業務\A 00 決算統計関係\平成２８年度決算統計\Ｈ30.1.29決算状況調査\長浜市\"/>
    </mc:Choice>
  </mc:AlternateContent>
  <workbookProtection workbookPassword="B319" lockStructure="1"/>
  <bookViews>
    <workbookView xWindow="0" yWindow="0" windowWidth="15345" windowHeight="466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B10" i="4" s="1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BB10" i="4"/>
  <c r="AL10" i="4"/>
  <c r="AD10" i="4"/>
  <c r="P10" i="4"/>
  <c r="AT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<sst xmlns="http://schemas.openxmlformats.org/spreadsheetml/2006/main" count="251" uniqueCount="126">
  <si>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</si>
  <si>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</si>
  <si>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</si>
  <si>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</si>
  <si>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</si>
  <si>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</si>
  <si>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</si>
  <si>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</si>
  <si>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</si>
  <si>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</si>
  <si>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</si>
  <si>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</si>
  <si>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</si>
  <si>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</si>
  <si>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</si>
  <si>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</si>
  <si>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</si>
  <si>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</si>
  <si>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</si>
  <si>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</si>
  <si>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</si>
  <si>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</si>
  <si>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</si>
  <si>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</si>
  <si>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</si>
  <si>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</si>
  <si>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</si>
  <si>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</si>
  <si>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</si>
  <si>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</si>
  <si>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</si>
  <si>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</si>
  <si>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</si>
  <si>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</si>
  <si>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</si>
  <si>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</si>
  <si>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</si>
  <si>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</si>
  <si>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</si>
  <si>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</si>
  <si>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</si>
  <si>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</si>
  <si>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</si>
  <si>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</si>
  <si>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</si>
  <si>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</si>
  <si>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</si>
  <si>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</si>
  <si>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</si>
  <si>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</si>
  <si>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</si>
  <si>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</si>
  <si>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</si>
  <si>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</si>
  <si>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</si>
  <si>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</si>
  <si>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</si>
  <si>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</si>
  <si>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</si>
  <si>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</si>
  <si>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</si>
  <si>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</si>
  <si>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</si>
  <si>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</si>
  <si>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</si>
  <si>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</si>
  <si>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</si>
  <si>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</si>
  <si>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</si>
  <si>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</si>
  <si>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</si>
  <si>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</si>
  <si>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</si>
  <si>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</si>
  <si>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</si>
  <si>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</si>
  <si>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</si>
  <si>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</si>
  <si>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</si>
  <si>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</si>
  <si>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</si>
  <si>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</si>
  <si>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</si>
  <si>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</si>
  <si>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</si>
  <si>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</si>
  <si>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</si>
  <si>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</si>
  <si>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</si>
  <si>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</si>
  <si>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</si>
  <si>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</si>
  <si>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</si>
  <si>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</si>
  <si>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</si>
  <si>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</si>
  <si>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</si>
  <si>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</si>
  <si>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</si>
  <si>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</si>
  <si>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</si>
  <si>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</si>
  <si>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</si>
  <si>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</si>
  <si>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</si>
  <si>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</si>
  <si>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</si>
  <si>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</si>
  <si>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</si>
  <si>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</si>
  <si>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長浜市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</si>
  <si>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</si>
  <si>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</si>
  <si>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</si>
  <si>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</si>
  <si>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</si>
  <si>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</si>
  <si>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</si>
  <si>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</si>
  <si>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</si>
  <si>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</si>
  <si>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</si>
  <si>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供用開始後１８年が経過し、今後の処理機能の維持について計画的な更新を検討している。</t>
    <phoneticPr fontId="4"/>
  </si>
  <si>
    <t>　長浜市の個別排水処理事業は、１地区のみの経営で、処理人口もわずか２０人超ということもあり、使用料収入が見込めないため、類似団体と比較しても、汚水処理原価は高く、経費回収率や施設利用率は低い状況にある。
　このため、平成２６年度より使用料を公共下水道と統一することで、財務改善を行っているが、今後も当該地区の人口減少は否めず、施設の老朽化を考慮すると厳しい経営状況である。</t>
    <rPh sb="46" eb="48">
      <t>シヨウ</t>
    </rPh>
    <rPh sb="48" eb="49">
      <t>リョウ</t>
    </rPh>
    <rPh sb="60" eb="62">
      <t>ルイジ</t>
    </rPh>
    <rPh sb="62" eb="64">
      <t>ダンタイ</t>
    </rPh>
    <rPh sb="65" eb="67">
      <t>ヒカク</t>
    </rPh>
    <rPh sb="71" eb="73">
      <t>オスイ</t>
    </rPh>
    <rPh sb="73" eb="75">
      <t>ショリ</t>
    </rPh>
    <rPh sb="75" eb="77">
      <t>ゲンカ</t>
    </rPh>
    <rPh sb="78" eb="79">
      <t>タカ</t>
    </rPh>
    <rPh sb="81" eb="86">
      <t>ケイヒカイシュウリツ</t>
    </rPh>
    <rPh sb="87" eb="89">
      <t>シセツ</t>
    </rPh>
    <rPh sb="89" eb="91">
      <t>リヨウ</t>
    </rPh>
    <rPh sb="91" eb="92">
      <t>リツ</t>
    </rPh>
    <rPh sb="93" eb="94">
      <t>ヒク</t>
    </rPh>
    <rPh sb="95" eb="97">
      <t>ジョウキョウ</t>
    </rPh>
    <rPh sb="146" eb="148">
      <t>コンゴ</t>
    </rPh>
    <rPh sb="154" eb="156">
      <t>ジンコウ</t>
    </rPh>
    <rPh sb="178" eb="180">
      <t>ケイエイ</t>
    </rPh>
    <phoneticPr fontId="4"/>
  </si>
  <si>
    <t>非設置</t>
    <rPh sb="0" eb="1">
      <t>ヒ</t>
    </rPh>
    <rPh sb="1" eb="3">
      <t>セッチ</t>
    </rPh>
    <phoneticPr fontId="4"/>
  </si>
  <si>
    <t>　収益的収支比率については、企業債の償還を完了し、維持管理には、一般会計からの繰入金を充てて収支を保っている。
　企業債残高対事業規模比率については、平成２４年度をもって償還が終了している。
　経費回収率については、処理人口もわずかであるため、一般会計からの繰入金に依存している状況である。
　汚水処理原価については、昨年度より安価にはなっているが、処理人口が少ない中、合併浄化槽の老朽化が進んでおり、類似団体との平均に比べても依然高額な状況が続いている。
　施設利用率については、前年度と比べ汚水量の増加により上昇したが、過疎化の影響で処理人口は減少傾向にあり、今後は徐々に下がっていくことが予想される。
　水洗化率については、１００％であり、類似団体の平均を大きく上回っている。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</si>
</sst>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2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13" xfId="1" applyNumberFormat="1" applyFont="1" applyBorder="1" applyAlignment="1" applyProtection="1">
      <alignment horizontal="center" vertical="center"/>
      <protection locked="0"/>
    </xf>
    <xf numFmtId="0" fontId="5" fillId="0" borderId="14" xfId="1" applyNumberFormat="1" applyFont="1" applyBorder="1" applyAlignment="1" applyProtection="1">
      <alignment horizontal="center" vertical="center"/>
      <protection locked="0"/>
    </xf>
    <xf numFmtId="0" fontId="5" fillId="0" borderId="15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41656"/>
        <c:axId val="48294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941656"/>
        <c:axId val="482941264"/>
      </c:lineChart>
      <c:dateAx>
        <c:axId val="482941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2941264"/>
        <c:crosses val="autoZero"/>
        <c:auto val="1"/>
        <c:lblOffset val="100"/>
        <c:baseTimeUnit val="years"/>
      </c:dateAx>
      <c:valAx>
        <c:axId val="48294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941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970376"/>
        <c:axId val="39897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58.82</c:v>
                </c:pt>
                <c:pt idx="2">
                  <c:v>51.54</c:v>
                </c:pt>
                <c:pt idx="3">
                  <c:v>44.84</c:v>
                </c:pt>
                <c:pt idx="4">
                  <c:v>41.51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70376"/>
        <c:axId val="398970768"/>
      </c:lineChart>
      <c:dateAx>
        <c:axId val="398970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970768"/>
        <c:crosses val="autoZero"/>
        <c:auto val="1"/>
        <c:lblOffset val="100"/>
        <c:baseTimeUnit val="years"/>
      </c:dateAx>
      <c:valAx>
        <c:axId val="39897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970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964104"/>
        <c:axId val="398964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72.31</c:v>
                </c:pt>
                <c:pt idx="1">
                  <c:v>71.760000000000005</c:v>
                </c:pt>
                <c:pt idx="2">
                  <c:v>71.599999999999994</c:v>
                </c:pt>
                <c:pt idx="3">
                  <c:v>67.86</c:v>
                </c:pt>
                <c:pt idx="4">
                  <c:v>68.72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64104"/>
        <c:axId val="398964888"/>
      </c:lineChart>
      <c:dateAx>
        <c:axId val="398964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964888"/>
        <c:crosses val="autoZero"/>
        <c:auto val="1"/>
        <c:lblOffset val="100"/>
        <c:baseTimeUnit val="years"/>
      </c:dateAx>
      <c:valAx>
        <c:axId val="398964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964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39304"/>
        <c:axId val="48294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939304"/>
        <c:axId val="482944400"/>
      </c:lineChart>
      <c:dateAx>
        <c:axId val="482939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2944400"/>
        <c:crosses val="autoZero"/>
        <c:auto val="1"/>
        <c:lblOffset val="100"/>
        <c:baseTimeUnit val="years"/>
      </c:dateAx>
      <c:valAx>
        <c:axId val="48294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939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45184"/>
        <c:axId val="48294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945184"/>
        <c:axId val="482944792"/>
      </c:lineChart>
      <c:dateAx>
        <c:axId val="4829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2944792"/>
        <c:crosses val="autoZero"/>
        <c:auto val="1"/>
        <c:lblOffset val="100"/>
        <c:baseTimeUnit val="years"/>
      </c:dateAx>
      <c:valAx>
        <c:axId val="48294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94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455608"/>
        <c:axId val="256453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55608"/>
        <c:axId val="256453256"/>
      </c:lineChart>
      <c:dateAx>
        <c:axId val="256455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6453256"/>
        <c:crosses val="autoZero"/>
        <c:auto val="1"/>
        <c:lblOffset val="100"/>
        <c:baseTimeUnit val="years"/>
      </c:dateAx>
      <c:valAx>
        <c:axId val="256453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6455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456784"/>
        <c:axId val="25645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56784"/>
        <c:axId val="256458352"/>
      </c:lineChart>
      <c:dateAx>
        <c:axId val="25645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6458352"/>
        <c:crosses val="autoZero"/>
        <c:auto val="1"/>
        <c:lblOffset val="100"/>
        <c:baseTimeUnit val="years"/>
      </c:dateAx>
      <c:valAx>
        <c:axId val="25645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645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454432"/>
        <c:axId val="256457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54432"/>
        <c:axId val="256457176"/>
      </c:lineChart>
      <c:dateAx>
        <c:axId val="25645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6457176"/>
        <c:crosses val="autoZero"/>
        <c:auto val="1"/>
        <c:lblOffset val="100"/>
        <c:baseTimeUnit val="years"/>
      </c:dateAx>
      <c:valAx>
        <c:axId val="256457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645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968808"/>
        <c:axId val="39896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862.78</c:v>
                </c:pt>
                <c:pt idx="1">
                  <c:v>803.29</c:v>
                </c:pt>
                <c:pt idx="2">
                  <c:v>760.12</c:v>
                </c:pt>
                <c:pt idx="3">
                  <c:v>492.59</c:v>
                </c:pt>
                <c:pt idx="4">
                  <c:v>503.8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68808"/>
        <c:axId val="398966848"/>
      </c:lineChart>
      <c:dateAx>
        <c:axId val="398968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966848"/>
        <c:crosses val="autoZero"/>
        <c:auto val="1"/>
        <c:lblOffset val="100"/>
        <c:baseTimeUnit val="years"/>
      </c:dateAx>
      <c:valAx>
        <c:axId val="39896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968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32.909999999999997</c:v>
                </c:pt>
                <c:pt idx="1">
                  <c:v>37.340000000000003</c:v>
                </c:pt>
                <c:pt idx="2">
                  <c:v>26.16</c:v>
                </c:pt>
                <c:pt idx="3">
                  <c:v>25.42</c:v>
                </c:pt>
                <c:pt idx="4">
                  <c:v>29.8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966064"/>
        <c:axId val="398967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54.55</c:v>
                </c:pt>
                <c:pt idx="1">
                  <c:v>56.63</c:v>
                </c:pt>
                <c:pt idx="2">
                  <c:v>50.17</c:v>
                </c:pt>
                <c:pt idx="3">
                  <c:v>46.53</c:v>
                </c:pt>
                <c:pt idx="4">
                  <c:v>51.58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66064"/>
        <c:axId val="398967240"/>
      </c:lineChart>
      <c:dateAx>
        <c:axId val="39896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967240"/>
        <c:crosses val="autoZero"/>
        <c:auto val="1"/>
        <c:lblOffset val="100"/>
        <c:baseTimeUnit val="years"/>
      </c:dateAx>
      <c:valAx>
        <c:axId val="398967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96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464.26</c:v>
                </c:pt>
                <c:pt idx="1">
                  <c:v>405.21</c:v>
                </c:pt>
                <c:pt idx="2">
                  <c:v>604.67999999999995</c:v>
                </c:pt>
                <c:pt idx="3">
                  <c:v>568.35</c:v>
                </c:pt>
                <c:pt idx="4">
                  <c:v>532.85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968416"/>
        <c:axId val="39896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275.64999999999998</c:v>
                </c:pt>
                <c:pt idx="1">
                  <c:v>272.66000000000003</c:v>
                </c:pt>
                <c:pt idx="2">
                  <c:v>329.08</c:v>
                </c:pt>
                <c:pt idx="3">
                  <c:v>373.71</c:v>
                </c:pt>
                <c:pt idx="4">
                  <c:v>333.58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68416"/>
        <c:axId val="398969200"/>
      </c:lineChart>
      <c:dateAx>
        <c:axId val="39896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969200"/>
        <c:crosses val="autoZero"/>
        <c:auto val="1"/>
        <c:lblOffset val="100"/>
        <c:baseTimeUnit val="years"/>
      </c:dateAx>
      <c:valAx>
        <c:axId val="39896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96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J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</row>
    <row r="3" spans="1:78" ht="9.75" customHeight="1" x14ac:dyDescent="0.15">
      <c r="A3" s="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</row>
    <row r="4" spans="1:78" ht="9.75" customHeight="1" x14ac:dyDescent="0.15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3" t="str">
        <f>データ!H6</f>
        <v>滋賀県　長浜市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69" t="s">
        <v>5</v>
      </c>
      <c r="AE7" s="69"/>
      <c r="AF7" s="69"/>
      <c r="AG7" s="69"/>
      <c r="AH7" s="69"/>
      <c r="AI7" s="69"/>
      <c r="AJ7" s="69"/>
      <c r="AK7" s="4"/>
      <c r="AL7" s="69" t="s">
        <v>6</v>
      </c>
      <c r="AM7" s="69"/>
      <c r="AN7" s="69"/>
      <c r="AO7" s="69"/>
      <c r="AP7" s="69"/>
      <c r="AQ7" s="69"/>
      <c r="AR7" s="69"/>
      <c r="AS7" s="69"/>
      <c r="AT7" s="69" t="s">
        <v>7</v>
      </c>
      <c r="AU7" s="69"/>
      <c r="AV7" s="69"/>
      <c r="AW7" s="69"/>
      <c r="AX7" s="69"/>
      <c r="AY7" s="69"/>
      <c r="AZ7" s="69"/>
      <c r="BA7" s="69"/>
      <c r="BB7" s="69" t="s">
        <v>8</v>
      </c>
      <c r="BC7" s="69"/>
      <c r="BD7" s="69"/>
      <c r="BE7" s="69"/>
      <c r="BF7" s="69"/>
      <c r="BG7" s="69"/>
      <c r="BH7" s="69"/>
      <c r="BI7" s="69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個別排水処理</v>
      </c>
      <c r="Q8" s="78"/>
      <c r="R8" s="78"/>
      <c r="S8" s="78"/>
      <c r="T8" s="78"/>
      <c r="U8" s="78"/>
      <c r="V8" s="78"/>
      <c r="W8" s="78" t="str">
        <f>データ!L6</f>
        <v>L3</v>
      </c>
      <c r="X8" s="78"/>
      <c r="Y8" s="78"/>
      <c r="Z8" s="78"/>
      <c r="AA8" s="78"/>
      <c r="AB8" s="78"/>
      <c r="AC8" s="78"/>
      <c r="AD8" s="79" t="s">
        <v>124</v>
      </c>
      <c r="AE8" s="80"/>
      <c r="AF8" s="80"/>
      <c r="AG8" s="80"/>
      <c r="AH8" s="80"/>
      <c r="AI8" s="80"/>
      <c r="AJ8" s="81"/>
      <c r="AK8" s="4"/>
      <c r="AL8" s="73">
        <f>データ!S6</f>
        <v>120123</v>
      </c>
      <c r="AM8" s="73"/>
      <c r="AN8" s="73"/>
      <c r="AO8" s="73"/>
      <c r="AP8" s="73"/>
      <c r="AQ8" s="73"/>
      <c r="AR8" s="73"/>
      <c r="AS8" s="73"/>
      <c r="AT8" s="72">
        <f>データ!T6</f>
        <v>681.02</v>
      </c>
      <c r="AU8" s="72"/>
      <c r="AV8" s="72"/>
      <c r="AW8" s="72"/>
      <c r="AX8" s="72"/>
      <c r="AY8" s="72"/>
      <c r="AZ8" s="72"/>
      <c r="BA8" s="72"/>
      <c r="BB8" s="72">
        <f>データ!U6</f>
        <v>176.39</v>
      </c>
      <c r="BC8" s="72"/>
      <c r="BD8" s="72"/>
      <c r="BE8" s="72"/>
      <c r="BF8" s="72"/>
      <c r="BG8" s="72"/>
      <c r="BH8" s="72"/>
      <c r="BI8" s="72"/>
      <c r="BJ8" s="4"/>
      <c r="BK8" s="4"/>
      <c r="BL8" s="76" t="s">
        <v>10</v>
      </c>
      <c r="BM8" s="7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9" t="s">
        <v>12</v>
      </c>
      <c r="C9" s="69"/>
      <c r="D9" s="69"/>
      <c r="E9" s="69"/>
      <c r="F9" s="69"/>
      <c r="G9" s="69"/>
      <c r="H9" s="69"/>
      <c r="I9" s="69" t="s">
        <v>13</v>
      </c>
      <c r="J9" s="69"/>
      <c r="K9" s="69"/>
      <c r="L9" s="69"/>
      <c r="M9" s="69"/>
      <c r="N9" s="69"/>
      <c r="O9" s="69"/>
      <c r="P9" s="69" t="s">
        <v>14</v>
      </c>
      <c r="Q9" s="69"/>
      <c r="R9" s="69"/>
      <c r="S9" s="69"/>
      <c r="T9" s="69"/>
      <c r="U9" s="69"/>
      <c r="V9" s="69"/>
      <c r="W9" s="69" t="s">
        <v>15</v>
      </c>
      <c r="X9" s="69"/>
      <c r="Y9" s="69"/>
      <c r="Z9" s="69"/>
      <c r="AA9" s="69"/>
      <c r="AB9" s="69"/>
      <c r="AC9" s="69"/>
      <c r="AD9" s="69" t="s">
        <v>16</v>
      </c>
      <c r="AE9" s="69"/>
      <c r="AF9" s="69"/>
      <c r="AG9" s="69"/>
      <c r="AH9" s="69"/>
      <c r="AI9" s="69"/>
      <c r="AJ9" s="69"/>
      <c r="AK9" s="4"/>
      <c r="AL9" s="69" t="s">
        <v>17</v>
      </c>
      <c r="AM9" s="69"/>
      <c r="AN9" s="69"/>
      <c r="AO9" s="69"/>
      <c r="AP9" s="69"/>
      <c r="AQ9" s="69"/>
      <c r="AR9" s="69"/>
      <c r="AS9" s="69"/>
      <c r="AT9" s="69" t="s">
        <v>18</v>
      </c>
      <c r="AU9" s="69"/>
      <c r="AV9" s="69"/>
      <c r="AW9" s="69"/>
      <c r="AX9" s="69"/>
      <c r="AY9" s="69"/>
      <c r="AZ9" s="69"/>
      <c r="BA9" s="69"/>
      <c r="BB9" s="69" t="s">
        <v>19</v>
      </c>
      <c r="BC9" s="69"/>
      <c r="BD9" s="69"/>
      <c r="BE9" s="69"/>
      <c r="BF9" s="69"/>
      <c r="BG9" s="69"/>
      <c r="BH9" s="69"/>
      <c r="BI9" s="69"/>
      <c r="BJ9" s="4"/>
      <c r="BK9" s="4"/>
      <c r="BL9" s="70" t="s">
        <v>20</v>
      </c>
      <c r="BM9" s="7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2" t="str">
        <f>データ!N6</f>
        <v>-</v>
      </c>
      <c r="C10" s="72"/>
      <c r="D10" s="72"/>
      <c r="E10" s="72"/>
      <c r="F10" s="72"/>
      <c r="G10" s="72"/>
      <c r="H10" s="72"/>
      <c r="I10" s="72" t="str">
        <f>データ!O6</f>
        <v>該当数値なし</v>
      </c>
      <c r="J10" s="72"/>
      <c r="K10" s="72"/>
      <c r="L10" s="72"/>
      <c r="M10" s="72"/>
      <c r="N10" s="72"/>
      <c r="O10" s="72"/>
      <c r="P10" s="72">
        <f>データ!P6</f>
        <v>0.02</v>
      </c>
      <c r="Q10" s="72"/>
      <c r="R10" s="72"/>
      <c r="S10" s="72"/>
      <c r="T10" s="72"/>
      <c r="U10" s="72"/>
      <c r="V10" s="72"/>
      <c r="W10" s="72">
        <f>データ!Q6</f>
        <v>100</v>
      </c>
      <c r="X10" s="72"/>
      <c r="Y10" s="72"/>
      <c r="Z10" s="72"/>
      <c r="AA10" s="72"/>
      <c r="AB10" s="72"/>
      <c r="AC10" s="72"/>
      <c r="AD10" s="73">
        <f>データ!R6</f>
        <v>2780</v>
      </c>
      <c r="AE10" s="73"/>
      <c r="AF10" s="73"/>
      <c r="AG10" s="73"/>
      <c r="AH10" s="73"/>
      <c r="AI10" s="73"/>
      <c r="AJ10" s="73"/>
      <c r="AK10" s="2"/>
      <c r="AL10" s="73">
        <f>データ!V6</f>
        <v>21</v>
      </c>
      <c r="AM10" s="73"/>
      <c r="AN10" s="73"/>
      <c r="AO10" s="73"/>
      <c r="AP10" s="73"/>
      <c r="AQ10" s="73"/>
      <c r="AR10" s="73"/>
      <c r="AS10" s="73"/>
      <c r="AT10" s="72">
        <f>データ!W6</f>
        <v>0.02</v>
      </c>
      <c r="AU10" s="72"/>
      <c r="AV10" s="72"/>
      <c r="AW10" s="72"/>
      <c r="AX10" s="72"/>
      <c r="AY10" s="72"/>
      <c r="AZ10" s="72"/>
      <c r="BA10" s="72"/>
      <c r="BB10" s="72">
        <f>データ!X6</f>
        <v>1050</v>
      </c>
      <c r="BC10" s="72"/>
      <c r="BD10" s="72"/>
      <c r="BE10" s="72"/>
      <c r="BF10" s="72"/>
      <c r="BG10" s="72"/>
      <c r="BH10" s="72"/>
      <c r="BI10" s="72"/>
      <c r="BJ10" s="2"/>
      <c r="BK10" s="2"/>
      <c r="BL10" s="74" t="s">
        <v>22</v>
      </c>
      <c r="BM10" s="7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3" t="s">
        <v>125</v>
      </c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5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3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5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3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5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3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5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3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5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3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5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3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5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3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5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3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5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3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5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3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5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3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5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3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5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3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5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3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5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3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5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3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5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3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5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63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5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63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5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3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5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3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5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3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5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3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5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3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5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3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5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3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5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3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5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66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8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85" t="s">
        <v>66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  <c r="Y3" s="91" t="s">
        <v>67</v>
      </c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 t="s">
        <v>68</v>
      </c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  <c r="Y4" s="84" t="s">
        <v>70</v>
      </c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 t="s">
        <v>71</v>
      </c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 t="s">
        <v>72</v>
      </c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 t="s">
        <v>73</v>
      </c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 t="s">
        <v>74</v>
      </c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 t="s">
        <v>75</v>
      </c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 t="s">
        <v>76</v>
      </c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 t="s">
        <v>77</v>
      </c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 t="s">
        <v>78</v>
      </c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 t="s">
        <v>79</v>
      </c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 t="s">
        <v>80</v>
      </c>
      <c r="EF4" s="84"/>
      <c r="EG4" s="84"/>
      <c r="EH4" s="84"/>
      <c r="EI4" s="84"/>
      <c r="EJ4" s="84"/>
      <c r="EK4" s="84"/>
      <c r="EL4" s="84"/>
      <c r="EM4" s="84"/>
      <c r="EN4" s="84"/>
      <c r="EO4" s="84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252034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滋賀県　長浜市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100</v>
      </c>
      <c r="R6" s="34">
        <f t="shared" si="3"/>
        <v>2780</v>
      </c>
      <c r="S6" s="34">
        <f t="shared" si="3"/>
        <v>120123</v>
      </c>
      <c r="T6" s="34">
        <f t="shared" si="3"/>
        <v>681.02</v>
      </c>
      <c r="U6" s="34">
        <f t="shared" si="3"/>
        <v>176.39</v>
      </c>
      <c r="V6" s="34">
        <f t="shared" si="3"/>
        <v>21</v>
      </c>
      <c r="W6" s="34">
        <f t="shared" si="3"/>
        <v>0.02</v>
      </c>
      <c r="X6" s="34">
        <f t="shared" si="3"/>
        <v>1050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862.78</v>
      </c>
      <c r="BL6" s="35">
        <f t="shared" si="7"/>
        <v>803.29</v>
      </c>
      <c r="BM6" s="35">
        <f t="shared" si="7"/>
        <v>760.12</v>
      </c>
      <c r="BN6" s="35">
        <f t="shared" si="7"/>
        <v>492.59</v>
      </c>
      <c r="BO6" s="35">
        <f t="shared" si="7"/>
        <v>503.8</v>
      </c>
      <c r="BP6" s="34" t="str">
        <f>IF(BP7="","",IF(BP7="-","【-】","【"&amp;SUBSTITUTE(TEXT(BP7,"#,##0.00"),"-","△")&amp;"】"))</f>
        <v>【559.52】</v>
      </c>
      <c r="BQ6" s="35">
        <f>IF(BQ7="",NA(),BQ7)</f>
        <v>32.909999999999997</v>
      </c>
      <c r="BR6" s="35">
        <f t="shared" ref="BR6:BZ6" si="8">IF(BR7="",NA(),BR7)</f>
        <v>37.340000000000003</v>
      </c>
      <c r="BS6" s="35">
        <f t="shared" si="8"/>
        <v>26.16</v>
      </c>
      <c r="BT6" s="35">
        <f t="shared" si="8"/>
        <v>25.42</v>
      </c>
      <c r="BU6" s="35">
        <f t="shared" si="8"/>
        <v>29.8</v>
      </c>
      <c r="BV6" s="35">
        <f t="shared" si="8"/>
        <v>54.55</v>
      </c>
      <c r="BW6" s="35">
        <f t="shared" si="8"/>
        <v>56.63</v>
      </c>
      <c r="BX6" s="35">
        <f t="shared" si="8"/>
        <v>50.17</v>
      </c>
      <c r="BY6" s="35">
        <f t="shared" si="8"/>
        <v>46.53</v>
      </c>
      <c r="BZ6" s="35">
        <f t="shared" si="8"/>
        <v>51.58</v>
      </c>
      <c r="CA6" s="34" t="str">
        <f>IF(CA7="","",IF(CA7="-","【-】","【"&amp;SUBSTITUTE(TEXT(CA7,"#,##0.00"),"-","△")&amp;"】"))</f>
        <v>【52.20】</v>
      </c>
      <c r="CB6" s="35">
        <f>IF(CB7="",NA(),CB7)</f>
        <v>464.26</v>
      </c>
      <c r="CC6" s="35">
        <f t="shared" ref="CC6:CK6" si="9">IF(CC7="",NA(),CC7)</f>
        <v>405.21</v>
      </c>
      <c r="CD6" s="35">
        <f t="shared" si="9"/>
        <v>604.67999999999995</v>
      </c>
      <c r="CE6" s="35">
        <f t="shared" si="9"/>
        <v>568.35</v>
      </c>
      <c r="CF6" s="35">
        <f t="shared" si="9"/>
        <v>532.85</v>
      </c>
      <c r="CG6" s="35">
        <f t="shared" si="9"/>
        <v>275.64999999999998</v>
      </c>
      <c r="CH6" s="35">
        <f t="shared" si="9"/>
        <v>272.66000000000003</v>
      </c>
      <c r="CI6" s="35">
        <f t="shared" si="9"/>
        <v>329.08</v>
      </c>
      <c r="CJ6" s="35">
        <f t="shared" si="9"/>
        <v>373.71</v>
      </c>
      <c r="CK6" s="35">
        <f t="shared" si="9"/>
        <v>333.58</v>
      </c>
      <c r="CL6" s="34" t="str">
        <f>IF(CL7="","",IF(CL7="-","【-】","【"&amp;SUBSTITUTE(TEXT(CL7,"#,##0.00"),"-","△")&amp;"】"))</f>
        <v>【295.20】</v>
      </c>
      <c r="CM6" s="35">
        <f>IF(CM7="",NA(),CM7)</f>
        <v>40</v>
      </c>
      <c r="CN6" s="35">
        <f t="shared" ref="CN6:CV6" si="10">IF(CN7="",NA(),CN7)</f>
        <v>40</v>
      </c>
      <c r="CO6" s="35">
        <f t="shared" si="10"/>
        <v>40</v>
      </c>
      <c r="CP6" s="35">
        <f t="shared" si="10"/>
        <v>40</v>
      </c>
      <c r="CQ6" s="35">
        <f t="shared" si="10"/>
        <v>46.67</v>
      </c>
      <c r="CR6" s="35">
        <f t="shared" si="10"/>
        <v>58.58</v>
      </c>
      <c r="CS6" s="35">
        <f t="shared" si="10"/>
        <v>58.82</v>
      </c>
      <c r="CT6" s="35">
        <f t="shared" si="10"/>
        <v>51.54</v>
      </c>
      <c r="CU6" s="35">
        <f t="shared" si="10"/>
        <v>44.84</v>
      </c>
      <c r="CV6" s="35">
        <f t="shared" si="10"/>
        <v>41.51</v>
      </c>
      <c r="CW6" s="34" t="str">
        <f>IF(CW7="","",IF(CW7="-","【-】","【"&amp;SUBSTITUTE(TEXT(CW7,"#,##0.00"),"-","△")&amp;"】"))</f>
        <v>【122.90】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72.31</v>
      </c>
      <c r="DD6" s="35">
        <f t="shared" si="11"/>
        <v>71.760000000000005</v>
      </c>
      <c r="DE6" s="35">
        <f t="shared" si="11"/>
        <v>71.599999999999994</v>
      </c>
      <c r="DF6" s="35">
        <f t="shared" si="11"/>
        <v>67.86</v>
      </c>
      <c r="DG6" s="35">
        <f t="shared" si="11"/>
        <v>68.72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252034</v>
      </c>
      <c r="D7" s="37">
        <v>47</v>
      </c>
      <c r="E7" s="37">
        <v>18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0.02</v>
      </c>
      <c r="Q7" s="38">
        <v>100</v>
      </c>
      <c r="R7" s="38">
        <v>2780</v>
      </c>
      <c r="S7" s="38">
        <v>120123</v>
      </c>
      <c r="T7" s="38">
        <v>681.02</v>
      </c>
      <c r="U7" s="38">
        <v>176.39</v>
      </c>
      <c r="V7" s="38">
        <v>21</v>
      </c>
      <c r="W7" s="38">
        <v>0.02</v>
      </c>
      <c r="X7" s="38">
        <v>1050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862.78</v>
      </c>
      <c r="BL7" s="38">
        <v>803.29</v>
      </c>
      <c r="BM7" s="38">
        <v>760.12</v>
      </c>
      <c r="BN7" s="38">
        <v>492.59</v>
      </c>
      <c r="BO7" s="38">
        <v>503.8</v>
      </c>
      <c r="BP7" s="38">
        <v>559.52</v>
      </c>
      <c r="BQ7" s="38">
        <v>32.909999999999997</v>
      </c>
      <c r="BR7" s="38">
        <v>37.340000000000003</v>
      </c>
      <c r="BS7" s="38">
        <v>26.16</v>
      </c>
      <c r="BT7" s="38">
        <v>25.42</v>
      </c>
      <c r="BU7" s="38">
        <v>29.8</v>
      </c>
      <c r="BV7" s="38">
        <v>54.55</v>
      </c>
      <c r="BW7" s="38">
        <v>56.63</v>
      </c>
      <c r="BX7" s="38">
        <v>50.17</v>
      </c>
      <c r="BY7" s="38">
        <v>46.53</v>
      </c>
      <c r="BZ7" s="38">
        <v>51.58</v>
      </c>
      <c r="CA7" s="38">
        <v>52.2</v>
      </c>
      <c r="CB7" s="38">
        <v>464.26</v>
      </c>
      <c r="CC7" s="38">
        <v>405.21</v>
      </c>
      <c r="CD7" s="38">
        <v>604.67999999999995</v>
      </c>
      <c r="CE7" s="38">
        <v>568.35</v>
      </c>
      <c r="CF7" s="38">
        <v>532.85</v>
      </c>
      <c r="CG7" s="38">
        <v>275.64999999999998</v>
      </c>
      <c r="CH7" s="38">
        <v>272.66000000000003</v>
      </c>
      <c r="CI7" s="38">
        <v>329.08</v>
      </c>
      <c r="CJ7" s="38">
        <v>373.71</v>
      </c>
      <c r="CK7" s="38">
        <v>333.58</v>
      </c>
      <c r="CL7" s="38">
        <v>295.2</v>
      </c>
      <c r="CM7" s="38">
        <v>40</v>
      </c>
      <c r="CN7" s="38">
        <v>40</v>
      </c>
      <c r="CO7" s="38">
        <v>40</v>
      </c>
      <c r="CP7" s="38">
        <v>40</v>
      </c>
      <c r="CQ7" s="38">
        <v>46.67</v>
      </c>
      <c r="CR7" s="38">
        <v>58.58</v>
      </c>
      <c r="CS7" s="38">
        <v>58.82</v>
      </c>
      <c r="CT7" s="38">
        <v>51.54</v>
      </c>
      <c r="CU7" s="38">
        <v>44.84</v>
      </c>
      <c r="CV7" s="38">
        <v>41.51</v>
      </c>
      <c r="CW7" s="38">
        <v>122.9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72.31</v>
      </c>
      <c r="DD7" s="38">
        <v>71.760000000000005</v>
      </c>
      <c r="DE7" s="38">
        <v>71.599999999999994</v>
      </c>
      <c r="DF7" s="38">
        <v>67.86</v>
      </c>
      <c r="DG7" s="38">
        <v>68.72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岡田 輝之</cp:lastModifiedBy>
  <cp:lastPrinted>2018-02-08T06:57:20Z</cp:lastPrinted>
  <dcterms:created xsi:type="dcterms:W3CDTF">2017-12-25T02:43:42Z</dcterms:created>
  <dcterms:modified xsi:type="dcterms:W3CDTF">2018-02-22T05:52:12Z</dcterms:modified>
  <cp:category/>
</cp:coreProperties>
</file>