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総務部\総務部 財政課\財政\照会回答（国県要望む）\２９年度\H30-1【29〆切】公営企業に係る経営比較分析表（平成28年度決算）の分析等について\05_県確認･修正回答\01_下水道課修正原稿\"/>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<sst xmlns="http://schemas.openxmlformats.org/spreadsheetml/2006/main" count="240" uniqueCount="126">
  <si>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</si>
  <si>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</si>
  <si>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</si>
  <si>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</si>
  <si>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</si>
  <si>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</si>
  <si>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</si>
  <si>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</si>
  <si>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</si>
  <si>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</si>
  <si>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</si>
  <si>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</si>
  <si>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</si>
  <si>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</si>
  <si>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</si>
  <si>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</si>
  <si>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</si>
  <si>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</si>
  <si>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</si>
  <si>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</si>
  <si>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</si>
  <si>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</si>
  <si>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</si>
  <si>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</si>
  <si>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</si>
  <si>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</si>
  <si>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</si>
  <si>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</si>
  <si>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</si>
  <si>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</si>
  <si>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</si>
  <si>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</si>
  <si>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</si>
  <si>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</si>
  <si>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</si>
  <si>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</si>
  <si>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</si>
  <si>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</si>
  <si>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</si>
  <si>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</si>
  <si>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</si>
  <si>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</si>
  <si>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</si>
  <si>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</si>
  <si>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</si>
  <si>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</si>
  <si>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</si>
  <si>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</si>
  <si>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</si>
  <si>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</si>
  <si>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</si>
  <si>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</si>
  <si>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</si>
  <si>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</si>
  <si>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</si>
  <si>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</si>
  <si>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</si>
  <si>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</si>
  <si>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</si>
  <si>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</si>
  <si>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</si>
  <si>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</si>
  <si>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</si>
  <si>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</si>
  <si>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</si>
  <si>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</si>
  <si>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</si>
  <si>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</si>
  <si>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</si>
  <si>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</si>
  <si>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</si>
  <si>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</si>
  <si>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</si>
  <si>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</si>
  <si>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</si>
  <si>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</si>
  <si>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</si>
  <si>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</si>
  <si>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</si>
  <si>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</si>
  <si>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</si>
  <si>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</si>
  <si>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</si>
  <si>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</si>
  <si>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</si>
  <si>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</si>
  <si>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</si>
  <si>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</si>
  <si>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</si>
  <si>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</si>
  <si>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</si>
  <si>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</si>
  <si>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</si>
  <si>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</si>
  <si>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</si>
  <si>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</si>
  <si>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</si>
  <si>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</si>
  <si>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</si>
  <si>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</si>
  <si>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</si>
  <si>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</si>
  <si>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</si>
  <si>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</si>
  <si>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</si>
  <si>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</si>
  <si>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</si>
  <si>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</si>
  <si>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</si>
  <si>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</si>
  <si>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長浜市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</si>
  <si>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</si>
  <si>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</si>
  <si>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</si>
  <si>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</si>
  <si>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</si>
  <si>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</si>
  <si>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</si>
  <si>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</si>
  <si>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</si>
  <si>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</si>
  <si>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</si>
  <si>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のところ、供用開始から３０年を経過した管路は１％に満たないが、今後、流域下水道関連公共下水道事業として整備を進める中で、３０年を経過する管路の更新需要に対して、アセットマネジメント、ストックマネジメントを策定し、計画的に更新を行っていく予定である。
　なお、マンホールポンプについては、長寿命化計画（第１期）に基づき、順次更新を進めている。</t>
    <rPh sb="8" eb="10">
      <t>キョウヨウ</t>
    </rPh>
    <rPh sb="10" eb="12">
      <t>カイシ</t>
    </rPh>
    <rPh sb="71" eb="73">
      <t>カンロ</t>
    </rPh>
    <phoneticPr fontId="4"/>
  </si>
  <si>
    <t>　長浜市の公共下水道事業は、類似団体に比べ、全般的に良好な数値を示しているものの、一般排水、特定排水ともに有収水量が減少傾向にあり、使用料収入も伸び悩んでいることから、厳しい経営状況になることが予想される。
　このため、現在進めている農業集落排水施設の流域接続を順次実施することで、経営基盤の強化を図っていくとともに、料金改定も視野に入れ、経営状況の改善を図っていく。
　また、資本費平準化債の抑制により影響を受ける財源の確保については、地方財政計画に基づく繰出基準額までの一般会計繰入を要求するとともに、減債基金を運用することで対応していきたい。
　なお、公共下水道事業については、平成３０年度からの公営企業法（一部財務適用）の適用を目指し、現在移行事務を進めている。
　</t>
    <rPh sb="1" eb="4">
      <t>ナガハマシ</t>
    </rPh>
    <rPh sb="22" eb="25">
      <t>ゼンパンテキ</t>
    </rPh>
    <rPh sb="26" eb="28">
      <t>リョウコウ</t>
    </rPh>
    <rPh sb="29" eb="31">
      <t>スウチ</t>
    </rPh>
    <rPh sb="32" eb="33">
      <t>シメ</t>
    </rPh>
    <rPh sb="66" eb="69">
      <t>シヨウリョウ</t>
    </rPh>
    <rPh sb="69" eb="71">
      <t>シュウニュウ</t>
    </rPh>
    <rPh sb="72" eb="73">
      <t>ノ</t>
    </rPh>
    <rPh sb="74" eb="75">
      <t>ナヤ</t>
    </rPh>
    <rPh sb="84" eb="85">
      <t>キビ</t>
    </rPh>
    <rPh sb="89" eb="91">
      <t>ジョウキョウ</t>
    </rPh>
    <rPh sb="97" eb="99">
      <t>ヨソウ</t>
    </rPh>
    <rPh sb="110" eb="112">
      <t>ゲンザイ</t>
    </rPh>
    <rPh sb="112" eb="113">
      <t>スス</t>
    </rPh>
    <rPh sb="126" eb="128">
      <t>リュウイキ</t>
    </rPh>
    <phoneticPr fontId="4"/>
  </si>
  <si>
    <t>非設置</t>
    <rPh sb="0" eb="1">
      <t>ヒ</t>
    </rPh>
    <rPh sb="1" eb="3">
      <t>セッチ</t>
    </rPh>
    <phoneticPr fontId="4"/>
  </si>
  <si>
    <t>　収益的収支比率については、前年度に比べ使用料収入の減少と、企業債償還の増加により悪化した。現在、企業債償還が経営の硬直化の要因となっており、今後も更なる経営の改善が必要であると考える。
　企業債残高対事業規模比率については、昨年度より残高が減少しているものの、現在、雨水渠整備や農集施設の流域下水道への接続といった事業を進めていることから、その実施については、経営状況に鑑みて、平準化などを検討すべきと考える。
　経費回収率については、類似団体の平均は上回っているものの、人口や特定排水の減少による使用料収入の伸び悩みの克服が大きな課題である。
　汚水処理原価については、流域下水道における処理区域全体で計画水量を下回っていることから、類似団体の平均に比べ安価なものとなっているが、不明水量が年々増加傾向にあることから、今後、処理経費の拡大により高騰していくことが考えられる。
　施設利用率については、類似団体に比べ高い水準にあるが、今後、農集施設の接続分を加えるとさらに上昇するものと思われる。
　水洗化率については、類似団体に比べ、高い水準にあるが、高齢世帯などに普及の余地がある。</t>
    <rPh sb="14" eb="17">
      <t>ゼンネンド</t>
    </rPh>
    <rPh sb="18" eb="19">
      <t>クラ</t>
    </rPh>
    <rPh sb="20" eb="22">
      <t>シヨウ</t>
    </rPh>
    <rPh sb="22" eb="23">
      <t>リョウ</t>
    </rPh>
    <rPh sb="23" eb="25">
      <t>シュウニュウ</t>
    </rPh>
    <rPh sb="26" eb="28">
      <t>ゲンショウ</t>
    </rPh>
    <rPh sb="33" eb="35">
      <t>ショウカン</t>
    </rPh>
    <rPh sb="36" eb="38">
      <t>ゾウカ</t>
    </rPh>
    <rPh sb="41" eb="43">
      <t>アッカ</t>
    </rPh>
    <rPh sb="46" eb="48">
      <t>ゲンザイ</t>
    </rPh>
    <rPh sb="77" eb="79">
      <t>ケイエイ</t>
    </rPh>
    <rPh sb="105" eb="107">
      <t>ヒリツ</t>
    </rPh>
    <rPh sb="131" eb="133">
      <t>ゲンザイ</t>
    </rPh>
    <rPh sb="161" eb="162">
      <t>スス</t>
    </rPh>
    <rPh sb="261" eb="263">
      <t>コクフク</t>
    </rPh>
    <rPh sb="319" eb="321">
      <t>ルイジ</t>
    </rPh>
    <rPh sb="321" eb="323">
      <t>ダンタイ</t>
    </rPh>
    <rPh sb="324" eb="326">
      <t>ヘイキン</t>
    </rPh>
    <rPh sb="327" eb="328">
      <t>クラ</t>
    </rPh>
    <rPh sb="342" eb="344">
      <t>フメイ</t>
    </rPh>
    <rPh sb="345" eb="346">
      <t>リョウ</t>
    </rPh>
    <rPh sb="347" eb="349">
      <t>ネンネン</t>
    </rPh>
    <rPh sb="351" eb="353">
      <t>ケイコウ</t>
    </rPh>
    <rPh sb="361" eb="363">
      <t>コンゴ</t>
    </rPh>
    <rPh sb="369" eb="371">
      <t>カクダイ</t>
    </rPh>
    <rPh sb="402" eb="404">
      <t>ルイジ</t>
    </rPh>
    <rPh sb="404" eb="406">
      <t>ダンタイ</t>
    </rPh>
    <rPh sb="407" eb="408">
      <t>クラ</t>
    </rPh>
    <rPh sb="409" eb="410">
      <t>タカ</t>
    </rPh>
    <rPh sb="411" eb="413">
      <t>スイジュン</t>
    </rPh>
    <rPh sb="428" eb="429">
      <t>ブン</t>
    </rPh>
    <rPh sb="430" eb="431">
      <t>クワ</t>
    </rPh>
    <rPh sb="437" eb="439">
      <t>ジョウショウ</t>
    </rPh>
    <rPh sb="444" eb="445">
      <t>オモ</t>
    </rPh>
    <rPh sb="488" eb="490">
      <t>ヨチ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</si>
</sst>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242501024"/>
        <c:axId val="24250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242501024"/>
        <c:axId val="242501416"/>
      </c:lineChart>
      <c:dateAx>
        <c:axId val="242501024"/>
        <c:scaling>
          <c:orientation val="minMax"/>
        </c:scaling>
        <c:delete val="1"/>
        <c:axPos val="b"/>
        <c:numFmt formatCode="ge" sourceLinked="1"/>
        <c:majorTickMark val="none"/>
        <c:minorTickMark val="none"/>
        <c:tickLblPos val="none"/>
        <c:crossAx val="242501416"/>
        <c:crosses val="autoZero"/>
        <c:auto val="1"/>
        <c:lblOffset val="100"/>
        <c:baseTimeUnit val="years"/>
      </c:dateAx>
      <c:valAx>
        <c:axId val="24250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73.099999999999994</c:v>
                </c:pt>
                <c:pt idx="1">
                  <c:v>73.59</c:v>
                </c:pt>
                <c:pt idx="2">
                  <c:v>76.819999999999993</c:v>
                </c:pt>
                <c:pt idx="3">
                  <c:v>76.819999999999993</c:v>
                </c:pt>
                <c:pt idx="4">
                  <c:v>77.05</c:v>
                </c:pt>
              </c:numCache>
            </c:numRef>
          </c:val>
        </c:ser>
        <c:dLbls>
          <c:showLegendKey val="0"/>
          <c:showVal val="0"/>
          <c:showCatName val="0"/>
          <c:showSerName val="0"/>
          <c:showPercent val="0"/>
          <c:showBubbleSize val="0"/>
        </c:dLbls>
        <c:gapWidth val="150"/>
        <c:axId val="244696408"/>
        <c:axId val="2446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244696408"/>
        <c:axId val="244696800"/>
      </c:lineChart>
      <c:dateAx>
        <c:axId val="244696408"/>
        <c:scaling>
          <c:orientation val="minMax"/>
        </c:scaling>
        <c:delete val="1"/>
        <c:axPos val="b"/>
        <c:numFmt formatCode="ge" sourceLinked="1"/>
        <c:majorTickMark val="none"/>
        <c:minorTickMark val="none"/>
        <c:tickLblPos val="none"/>
        <c:crossAx val="244696800"/>
        <c:crosses val="autoZero"/>
        <c:auto val="1"/>
        <c:lblOffset val="100"/>
        <c:baseTimeUnit val="years"/>
      </c:dateAx>
      <c:valAx>
        <c:axId val="2446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9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93.05</c:v>
                </c:pt>
                <c:pt idx="1">
                  <c:v>93.38</c:v>
                </c:pt>
                <c:pt idx="2">
                  <c:v>93.88</c:v>
                </c:pt>
                <c:pt idx="3">
                  <c:v>94.25</c:v>
                </c:pt>
                <c:pt idx="4">
                  <c:v>94.58</c:v>
                </c:pt>
              </c:numCache>
            </c:numRef>
          </c:val>
        </c:ser>
        <c:dLbls>
          <c:showLegendKey val="0"/>
          <c:showVal val="0"/>
          <c:showCatName val="0"/>
          <c:showSerName val="0"/>
          <c:showPercent val="0"/>
          <c:showBubbleSize val="0"/>
        </c:dLbls>
        <c:gapWidth val="150"/>
        <c:axId val="244960048"/>
        <c:axId val="24496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244960048"/>
        <c:axId val="244960440"/>
      </c:lineChart>
      <c:dateAx>
        <c:axId val="244960048"/>
        <c:scaling>
          <c:orientation val="minMax"/>
        </c:scaling>
        <c:delete val="1"/>
        <c:axPos val="b"/>
        <c:numFmt formatCode="ge" sourceLinked="1"/>
        <c:majorTickMark val="none"/>
        <c:minorTickMark val="none"/>
        <c:tickLblPos val="none"/>
        <c:crossAx val="244960440"/>
        <c:crosses val="autoZero"/>
        <c:auto val="1"/>
        <c:lblOffset val="100"/>
        <c:baseTimeUnit val="years"/>
      </c:dateAx>
      <c:valAx>
        <c:axId val="24496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6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67.790000000000006</c:v>
                </c:pt>
                <c:pt idx="1">
                  <c:v>70.06</c:v>
                </c:pt>
                <c:pt idx="2">
                  <c:v>72.260000000000005</c:v>
                </c:pt>
                <c:pt idx="3">
                  <c:v>77.930000000000007</c:v>
                </c:pt>
                <c:pt idx="4">
                  <c:v>67.2</c:v>
                </c:pt>
              </c:numCache>
            </c:numRef>
          </c:val>
        </c:ser>
        <c:dLbls>
          <c:showLegendKey val="0"/>
          <c:showVal val="0"/>
          <c:showCatName val="0"/>
          <c:showSerName val="0"/>
          <c:showPercent val="0"/>
          <c:showBubbleSize val="0"/>
        </c:dLbls>
        <c:gapWidth val="150"/>
        <c:axId val="242502592"/>
        <c:axId val="24250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502592"/>
        <c:axId val="242502984"/>
      </c:lineChart>
      <c:dateAx>
        <c:axId val="242502592"/>
        <c:scaling>
          <c:orientation val="minMax"/>
        </c:scaling>
        <c:delete val="1"/>
        <c:axPos val="b"/>
        <c:numFmt formatCode="ge" sourceLinked="1"/>
        <c:majorTickMark val="none"/>
        <c:minorTickMark val="none"/>
        <c:tickLblPos val="none"/>
        <c:crossAx val="242502984"/>
        <c:crosses val="autoZero"/>
        <c:auto val="1"/>
        <c:lblOffset val="100"/>
        <c:baseTimeUnit val="years"/>
      </c:dateAx>
      <c:valAx>
        <c:axId val="24250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504160"/>
        <c:axId val="24250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504160"/>
        <c:axId val="242504552"/>
      </c:lineChart>
      <c:dateAx>
        <c:axId val="242504160"/>
        <c:scaling>
          <c:orientation val="minMax"/>
        </c:scaling>
        <c:delete val="1"/>
        <c:axPos val="b"/>
        <c:numFmt formatCode="ge" sourceLinked="1"/>
        <c:majorTickMark val="none"/>
        <c:minorTickMark val="none"/>
        <c:tickLblPos val="none"/>
        <c:crossAx val="242504552"/>
        <c:crosses val="autoZero"/>
        <c:auto val="1"/>
        <c:lblOffset val="100"/>
        <c:baseTimeUnit val="years"/>
      </c:dateAx>
      <c:valAx>
        <c:axId val="24250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505728"/>
        <c:axId val="24250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505728"/>
        <c:axId val="242506120"/>
      </c:lineChart>
      <c:dateAx>
        <c:axId val="242505728"/>
        <c:scaling>
          <c:orientation val="minMax"/>
        </c:scaling>
        <c:delete val="1"/>
        <c:axPos val="b"/>
        <c:numFmt formatCode="ge" sourceLinked="1"/>
        <c:majorTickMark val="none"/>
        <c:minorTickMark val="none"/>
        <c:tickLblPos val="none"/>
        <c:crossAx val="242506120"/>
        <c:crosses val="autoZero"/>
        <c:auto val="1"/>
        <c:lblOffset val="100"/>
        <c:baseTimeUnit val="years"/>
      </c:dateAx>
      <c:valAx>
        <c:axId val="24250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507296"/>
        <c:axId val="24250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507296"/>
        <c:axId val="242507688"/>
      </c:lineChart>
      <c:dateAx>
        <c:axId val="242507296"/>
        <c:scaling>
          <c:orientation val="minMax"/>
        </c:scaling>
        <c:delete val="1"/>
        <c:axPos val="b"/>
        <c:numFmt formatCode="ge" sourceLinked="1"/>
        <c:majorTickMark val="none"/>
        <c:minorTickMark val="none"/>
        <c:tickLblPos val="none"/>
        <c:crossAx val="242507688"/>
        <c:crosses val="autoZero"/>
        <c:auto val="1"/>
        <c:lblOffset val="100"/>
        <c:baseTimeUnit val="years"/>
      </c:dateAx>
      <c:valAx>
        <c:axId val="24250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690136"/>
        <c:axId val="2446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690136"/>
        <c:axId val="244690528"/>
      </c:lineChart>
      <c:dateAx>
        <c:axId val="244690136"/>
        <c:scaling>
          <c:orientation val="minMax"/>
        </c:scaling>
        <c:delete val="1"/>
        <c:axPos val="b"/>
        <c:numFmt formatCode="ge" sourceLinked="1"/>
        <c:majorTickMark val="none"/>
        <c:minorTickMark val="none"/>
        <c:tickLblPos val="none"/>
        <c:crossAx val="244690528"/>
        <c:crosses val="autoZero"/>
        <c:auto val="1"/>
        <c:lblOffset val="100"/>
        <c:baseTimeUnit val="years"/>
      </c:dateAx>
      <c:valAx>
        <c:axId val="2446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9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1223.56</c:v>
                </c:pt>
                <c:pt idx="1">
                  <c:v>1165.98</c:v>
                </c:pt>
                <c:pt idx="2">
                  <c:v>1228.4000000000001</c:v>
                </c:pt>
                <c:pt idx="3">
                  <c:v>1111.21</c:v>
                </c:pt>
                <c:pt idx="4">
                  <c:v>1057.52</c:v>
                </c:pt>
              </c:numCache>
            </c:numRef>
          </c:val>
        </c:ser>
        <c:dLbls>
          <c:showLegendKey val="0"/>
          <c:showVal val="0"/>
          <c:showCatName val="0"/>
          <c:showSerName val="0"/>
          <c:showPercent val="0"/>
          <c:showBubbleSize val="0"/>
        </c:dLbls>
        <c:gapWidth val="150"/>
        <c:axId val="244691704"/>
        <c:axId val="2446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244691704"/>
        <c:axId val="244692096"/>
      </c:lineChart>
      <c:dateAx>
        <c:axId val="244691704"/>
        <c:scaling>
          <c:orientation val="minMax"/>
        </c:scaling>
        <c:delete val="1"/>
        <c:axPos val="b"/>
        <c:numFmt formatCode="ge" sourceLinked="1"/>
        <c:majorTickMark val="none"/>
        <c:minorTickMark val="none"/>
        <c:tickLblPos val="none"/>
        <c:crossAx val="244692096"/>
        <c:crosses val="autoZero"/>
        <c:auto val="1"/>
        <c:lblOffset val="100"/>
        <c:baseTimeUnit val="years"/>
      </c:dateAx>
      <c:valAx>
        <c:axId val="2446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9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93.86</c:v>
                </c:pt>
                <c:pt idx="1">
                  <c:v>93.21</c:v>
                </c:pt>
                <c:pt idx="2">
                  <c:v>94.26</c:v>
                </c:pt>
                <c:pt idx="3">
                  <c:v>96.39</c:v>
                </c:pt>
                <c:pt idx="4">
                  <c:v>94.3</c:v>
                </c:pt>
              </c:numCache>
            </c:numRef>
          </c:val>
        </c:ser>
        <c:dLbls>
          <c:showLegendKey val="0"/>
          <c:showVal val="0"/>
          <c:showCatName val="0"/>
          <c:showSerName val="0"/>
          <c:showPercent val="0"/>
          <c:showBubbleSize val="0"/>
        </c:dLbls>
        <c:gapWidth val="150"/>
        <c:axId val="244693272"/>
        <c:axId val="2446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244693272"/>
        <c:axId val="244693664"/>
      </c:lineChart>
      <c:dateAx>
        <c:axId val="244693272"/>
        <c:scaling>
          <c:orientation val="minMax"/>
        </c:scaling>
        <c:delete val="1"/>
        <c:axPos val="b"/>
        <c:numFmt formatCode="ge" sourceLinked="1"/>
        <c:majorTickMark val="none"/>
        <c:minorTickMark val="none"/>
        <c:tickLblPos val="none"/>
        <c:crossAx val="244693664"/>
        <c:crosses val="autoZero"/>
        <c:auto val="1"/>
        <c:lblOffset val="100"/>
        <c:baseTimeUnit val="years"/>
      </c:dateAx>
      <c:valAx>
        <c:axId val="2446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9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174.36</c:v>
                </c:pt>
                <c:pt idx="1">
                  <c:v>177.2</c:v>
                </c:pt>
                <c:pt idx="2">
                  <c:v>188.28</c:v>
                </c:pt>
                <c:pt idx="3">
                  <c:v>175.01</c:v>
                </c:pt>
                <c:pt idx="4">
                  <c:v>179.46</c:v>
                </c:pt>
              </c:numCache>
            </c:numRef>
          </c:val>
        </c:ser>
        <c:dLbls>
          <c:showLegendKey val="0"/>
          <c:showVal val="0"/>
          <c:showCatName val="0"/>
          <c:showSerName val="0"/>
          <c:showPercent val="0"/>
          <c:showBubbleSize val="0"/>
        </c:dLbls>
        <c:gapWidth val="150"/>
        <c:axId val="244694840"/>
        <c:axId val="2446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244694840"/>
        <c:axId val="244695232"/>
      </c:lineChart>
      <c:dateAx>
        <c:axId val="244694840"/>
        <c:scaling>
          <c:orientation val="minMax"/>
        </c:scaling>
        <c:delete val="1"/>
        <c:axPos val="b"/>
        <c:numFmt formatCode="ge" sourceLinked="1"/>
        <c:majorTickMark val="none"/>
        <c:minorTickMark val="none"/>
        <c:tickLblPos val="none"/>
        <c:crossAx val="244695232"/>
        <c:crosses val="autoZero"/>
        <c:auto val="1"/>
        <c:lblOffset val="100"/>
        <c:baseTimeUnit val="years"/>
      </c:dateAx>
      <c:valAx>
        <c:axId val="2446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9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4"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滋賀県　長浜市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
        <v>124</v>
      </c>
      <c r="AE8" s="49"/>
      <c r="AF8" s="49"/>
      <c r="AG8" s="49"/>
      <c r="AH8" s="49"/>
      <c r="AI8" s="49"/>
      <c r="AJ8" s="49"/>
      <c r="AK8" s="4"/>
      <c r="AL8" s="50">
        <f>データ!S6</f>
        <v>120123</v>
      </c>
      <c r="AM8" s="50"/>
      <c r="AN8" s="50"/>
      <c r="AO8" s="50"/>
      <c r="AP8" s="50"/>
      <c r="AQ8" s="50"/>
      <c r="AR8" s="50"/>
      <c r="AS8" s="50"/>
      <c r="AT8" s="45">
        <f>データ!T6</f>
        <v>681.02</v>
      </c>
      <c r="AU8" s="45"/>
      <c r="AV8" s="45"/>
      <c r="AW8" s="45"/>
      <c r="AX8" s="45"/>
      <c r="AY8" s="45"/>
      <c r="AZ8" s="45"/>
      <c r="BA8" s="45"/>
      <c r="BB8" s="45">
        <f>データ!U6</f>
        <v>176.39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52.45</v>
      </c>
      <c r="Q10" s="45"/>
      <c r="R10" s="45"/>
      <c r="S10" s="45"/>
      <c r="T10" s="45"/>
      <c r="U10" s="45"/>
      <c r="V10" s="45"/>
      <c r="W10" s="45">
        <f>データ!Q6</f>
        <v>84.97</v>
      </c>
      <c r="X10" s="45"/>
      <c r="Y10" s="45"/>
      <c r="Z10" s="45"/>
      <c r="AA10" s="45"/>
      <c r="AB10" s="45"/>
      <c r="AC10" s="45"/>
      <c r="AD10" s="50">
        <f>データ!R6</f>
        <v>2780</v>
      </c>
      <c r="AE10" s="50"/>
      <c r="AF10" s="50"/>
      <c r="AG10" s="50"/>
      <c r="AH10" s="50"/>
      <c r="AI10" s="50"/>
      <c r="AJ10" s="50"/>
      <c r="AK10" s="2"/>
      <c r="AL10" s="50">
        <f>データ!V6</f>
        <v>62802</v>
      </c>
      <c r="AM10" s="50"/>
      <c r="AN10" s="50"/>
      <c r="AO10" s="50"/>
      <c r="AP10" s="50"/>
      <c r="AQ10" s="50"/>
      <c r="AR10" s="50"/>
      <c r="AS10" s="50"/>
      <c r="AT10" s="45">
        <f>データ!W6</f>
        <v>19.309999999999999</v>
      </c>
      <c r="AU10" s="45"/>
      <c r="AV10" s="45"/>
      <c r="AW10" s="45"/>
      <c r="AX10" s="45"/>
      <c r="AY10" s="45"/>
      <c r="AZ10" s="45"/>
      <c r="BA10" s="45"/>
      <c r="BB10" s="45">
        <f>データ!X6</f>
        <v>3252.3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252034</v>
      </c>
      <c r="D6" s="33">
        <f t="shared" si="3"/>
        <v>47</v>
      </c>
      <c r="E6" s="33">
        <f t="shared" si="3"/>
        <v>17</v>
      </c>
      <c r="F6" s="33">
        <f t="shared" si="3"/>
        <v>1</v>
      </c>
      <c r="G6" s="33">
        <f t="shared" si="3"/>
        <v>0</v>
      </c>
      <c r="H6" s="33" t="str">
        <f t="shared" si="3"/>
        <v>滋賀県　長浜市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52.45</v>
      </c>
      <c r="Q6" s="34">
        <f t="shared" si="3"/>
        <v>84.97</v>
      </c>
      <c r="R6" s="34">
        <f t="shared" si="3"/>
        <v>2780</v>
      </c>
      <c r="S6" s="34">
        <f t="shared" si="3"/>
        <v>120123</v>
      </c>
      <c r="T6" s="34">
        <f t="shared" si="3"/>
        <v>681.02</v>
      </c>
      <c r="U6" s="34">
        <f t="shared" si="3"/>
        <v>176.39</v>
      </c>
      <c r="V6" s="34">
        <f t="shared" si="3"/>
        <v>62802</v>
      </c>
      <c r="W6" s="34">
        <f t="shared" si="3"/>
        <v>19.309999999999999</v>
      </c>
      <c r="X6" s="34">
        <f t="shared" si="3"/>
        <v>3252.3</v>
      </c>
      <c r="Y6" s="35">
        <f>IF(Y7="",NA(),Y7)</f>
        <v>67.790000000000006</v>
      </c>
      <c r="Z6" s="35">
        <f t="shared" ref="Z6:AH6" si="4">IF(Z7="",NA(),Z7)</f>
        <v>70.06</v>
      </c>
      <c r="AA6" s="35">
        <f t="shared" si="4"/>
        <v>72.260000000000005</v>
      </c>
      <c r="AB6" s="35">
        <f t="shared" si="4"/>
        <v>77.930000000000007</v>
      </c>
      <c r="AC6" s="35">
        <f t="shared" si="4"/>
        <v>67.2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1223.56</v>
      </c>
      <c r="BG6" s="35">
        <f t="shared" ref="BG6:BO6" si="7">IF(BG7="",NA(),BG7)</f>
        <v>1165.98</v>
      </c>
      <c r="BH6" s="35">
        <f t="shared" si="7"/>
        <v>1228.4000000000001</v>
      </c>
      <c r="BI6" s="35">
        <f t="shared" si="7"/>
        <v>1111.21</v>
      </c>
      <c r="BJ6" s="35">
        <f t="shared" si="7"/>
        <v>1057.52</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93.86</v>
      </c>
      <c r="BR6" s="35">
        <f t="shared" ref="BR6:BZ6" si="8">IF(BR7="",NA(),BR7)</f>
        <v>93.21</v>
      </c>
      <c r="BS6" s="35">
        <f t="shared" si="8"/>
        <v>94.26</v>
      </c>
      <c r="BT6" s="35">
        <f t="shared" si="8"/>
        <v>96.39</v>
      </c>
      <c r="BU6" s="35">
        <f t="shared" si="8"/>
        <v>94.3</v>
      </c>
      <c r="BV6" s="35">
        <f t="shared" si="8"/>
        <v>78.78</v>
      </c>
      <c r="BW6" s="35">
        <f t="shared" si="8"/>
        <v>79.540000000000006</v>
      </c>
      <c r="BX6" s="35">
        <f t="shared" si="8"/>
        <v>83</v>
      </c>
      <c r="BY6" s="35">
        <f t="shared" si="8"/>
        <v>84.32</v>
      </c>
      <c r="BZ6" s="35">
        <f t="shared" si="8"/>
        <v>85.23</v>
      </c>
      <c r="CA6" s="34" t="str">
        <f>IF(CA7="","",IF(CA7="-","【-】","【"&amp;SUBSTITUTE(TEXT(CA7,"#,##0.00"),"-","△")&amp;"】"))</f>
        <v>【100.04】</v>
      </c>
      <c r="CB6" s="35">
        <f>IF(CB7="",NA(),CB7)</f>
        <v>174.36</v>
      </c>
      <c r="CC6" s="35">
        <f t="shared" ref="CC6:CK6" si="9">IF(CC7="",NA(),CC7)</f>
        <v>177.2</v>
      </c>
      <c r="CD6" s="35">
        <f t="shared" si="9"/>
        <v>188.28</v>
      </c>
      <c r="CE6" s="35">
        <f t="shared" si="9"/>
        <v>175.01</v>
      </c>
      <c r="CF6" s="35">
        <f t="shared" si="9"/>
        <v>179.46</v>
      </c>
      <c r="CG6" s="35">
        <f t="shared" si="9"/>
        <v>199.32</v>
      </c>
      <c r="CH6" s="35">
        <f t="shared" si="9"/>
        <v>199.36</v>
      </c>
      <c r="CI6" s="35">
        <f t="shared" si="9"/>
        <v>193.74</v>
      </c>
      <c r="CJ6" s="35">
        <f t="shared" si="9"/>
        <v>188.12</v>
      </c>
      <c r="CK6" s="35">
        <f t="shared" si="9"/>
        <v>185.7</v>
      </c>
      <c r="CL6" s="34" t="str">
        <f>IF(CL7="","",IF(CL7="-","【-】","【"&amp;SUBSTITUTE(TEXT(CL7,"#,##0.00"),"-","△")&amp;"】"))</f>
        <v>【137.82】</v>
      </c>
      <c r="CM6" s="35">
        <f>IF(CM7="",NA(),CM7)</f>
        <v>73.099999999999994</v>
      </c>
      <c r="CN6" s="35">
        <f t="shared" ref="CN6:CV6" si="10">IF(CN7="",NA(),CN7)</f>
        <v>73.59</v>
      </c>
      <c r="CO6" s="35">
        <f t="shared" si="10"/>
        <v>76.819999999999993</v>
      </c>
      <c r="CP6" s="35">
        <f t="shared" si="10"/>
        <v>76.819999999999993</v>
      </c>
      <c r="CQ6" s="35">
        <f t="shared" si="10"/>
        <v>77.05</v>
      </c>
      <c r="CR6" s="35">
        <f t="shared" si="10"/>
        <v>65.31</v>
      </c>
      <c r="CS6" s="35">
        <f t="shared" si="10"/>
        <v>62.09</v>
      </c>
      <c r="CT6" s="35">
        <f t="shared" si="10"/>
        <v>62.23</v>
      </c>
      <c r="CU6" s="35">
        <f t="shared" si="10"/>
        <v>60</v>
      </c>
      <c r="CV6" s="35">
        <f t="shared" si="10"/>
        <v>61.03</v>
      </c>
      <c r="CW6" s="34" t="str">
        <f>IF(CW7="","",IF(CW7="-","【-】","【"&amp;SUBSTITUTE(TEXT(CW7,"#,##0.00"),"-","△")&amp;"】"))</f>
        <v>【60.09】</v>
      </c>
      <c r="CX6" s="35">
        <f>IF(CX7="",NA(),CX7)</f>
        <v>93.05</v>
      </c>
      <c r="CY6" s="35">
        <f t="shared" ref="CY6:DG6" si="11">IF(CY7="",NA(),CY7)</f>
        <v>93.38</v>
      </c>
      <c r="CZ6" s="35">
        <f t="shared" si="11"/>
        <v>93.88</v>
      </c>
      <c r="DA6" s="35">
        <f t="shared" si="11"/>
        <v>94.25</v>
      </c>
      <c r="DB6" s="35">
        <f t="shared" si="11"/>
        <v>94.58</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0.08</v>
      </c>
      <c r="EJ6" s="35">
        <f t="shared" si="14"/>
        <v>0.04</v>
      </c>
      <c r="EK6" s="35">
        <f t="shared" si="14"/>
        <v>0.06</v>
      </c>
      <c r="EL6" s="35">
        <f t="shared" si="14"/>
        <v>0.04</v>
      </c>
      <c r="EM6" s="35">
        <f t="shared" si="14"/>
        <v>0.38</v>
      </c>
      <c r="EN6" s="35">
        <f t="shared" si="14"/>
        <v>0.01</v>
      </c>
      <c r="EO6" s="34" t="str">
        <f>IF(EO7="","",IF(EO7="-","【-】","【"&amp;SUBSTITUTE(TEXT(EO7,"#,##0.00"),"-","△")&amp;"】"))</f>
        <v>【0.27】</v>
      </c>
    </row>
    <row r="7" spans="1:145" s="36" customFormat="1">
      <c r="A7" s="28"/>
      <c r="B7" s="37">
        <v>2016</v>
      </c>
      <c r="C7" s="37">
        <v>252034</v>
      </c>
      <c r="D7" s="37">
        <v>47</v>
      </c>
      <c r="E7" s="37">
        <v>17</v>
      </c>
      <c r="F7" s="37">
        <v>1</v>
      </c>
      <c r="G7" s="37">
        <v>0</v>
      </c>
      <c r="H7" s="37" t="s">
        <v>110</v>
      </c>
      <c r="I7" s="37" t="s">
        <v>111</v>
      </c>
      <c r="J7" s="37" t="s">
        <v>112</v>
      </c>
      <c r="K7" s="37" t="s">
        <v>113</v>
      </c>
      <c r="L7" s="37" t="s">
        <v>114</v>
      </c>
      <c r="M7" s="37"/>
      <c r="N7" s="38" t="s">
        <v>115</v>
      </c>
      <c r="O7" s="38" t="s">
        <v>116</v>
      </c>
      <c r="P7" s="38">
        <v>52.45</v>
      </c>
      <c r="Q7" s="38">
        <v>84.97</v>
      </c>
      <c r="R7" s="38">
        <v>2780</v>
      </c>
      <c r="S7" s="38">
        <v>120123</v>
      </c>
      <c r="T7" s="38">
        <v>681.02</v>
      </c>
      <c r="U7" s="38">
        <v>176.39</v>
      </c>
      <c r="V7" s="38">
        <v>62802</v>
      </c>
      <c r="W7" s="38">
        <v>19.309999999999999</v>
      </c>
      <c r="X7" s="38">
        <v>3252.3</v>
      </c>
      <c r="Y7" s="38">
        <v>67.790000000000006</v>
      </c>
      <c r="Z7" s="38">
        <v>70.06</v>
      </c>
      <c r="AA7" s="38">
        <v>72.260000000000005</v>
      </c>
      <c r="AB7" s="38">
        <v>77.930000000000007</v>
      </c>
      <c r="AC7" s="38">
        <v>67.2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1223.56</v>
      </c>
      <c r="BG7" s="38">
        <v>1165.98</v>
      </c>
      <c r="BH7" s="38">
        <v>1228.4000000000001</v>
      </c>
      <c r="BI7" s="38">
        <v>1111.21</v>
      </c>
      <c r="BJ7" s="38">
        <v>1057.52</v>
      </c>
      <c r="BK7" s="38">
        <v>1189.0999999999999</v>
      </c>
      <c r="BL7" s="38">
        <v>1115.1099999999999</v>
      </c>
      <c r="BM7" s="38">
        <v>1010.51</v>
      </c>
      <c r="BN7" s="38">
        <v>1031.56</v>
      </c>
      <c r="BO7" s="38">
        <v>1053.93</v>
      </c>
      <c r="BP7" s="38">
        <v>728.3</v>
      </c>
      <c r="BQ7" s="38">
        <v>93.86</v>
      </c>
      <c r="BR7" s="38">
        <v>93.21</v>
      </c>
      <c r="BS7" s="38">
        <v>94.26</v>
      </c>
      <c r="BT7" s="38">
        <v>96.39</v>
      </c>
      <c r="BU7" s="38">
        <v>94.3</v>
      </c>
      <c r="BV7" s="38">
        <v>78.78</v>
      </c>
      <c r="BW7" s="38">
        <v>79.540000000000006</v>
      </c>
      <c r="BX7" s="38">
        <v>83</v>
      </c>
      <c r="BY7" s="38">
        <v>84.32</v>
      </c>
      <c r="BZ7" s="38">
        <v>85.23</v>
      </c>
      <c r="CA7" s="38">
        <v>100.04</v>
      </c>
      <c r="CB7" s="38">
        <v>174.36</v>
      </c>
      <c r="CC7" s="38">
        <v>177.2</v>
      </c>
      <c r="CD7" s="38">
        <v>188.28</v>
      </c>
      <c r="CE7" s="38">
        <v>175.01</v>
      </c>
      <c r="CF7" s="38">
        <v>179.46</v>
      </c>
      <c r="CG7" s="38">
        <v>199.32</v>
      </c>
      <c r="CH7" s="38">
        <v>199.36</v>
      </c>
      <c r="CI7" s="38">
        <v>193.74</v>
      </c>
      <c r="CJ7" s="38">
        <v>188.12</v>
      </c>
      <c r="CK7" s="38">
        <v>185.7</v>
      </c>
      <c r="CL7" s="38">
        <v>137.82</v>
      </c>
      <c r="CM7" s="38">
        <v>73.099999999999994</v>
      </c>
      <c r="CN7" s="38">
        <v>73.59</v>
      </c>
      <c r="CO7" s="38">
        <v>76.819999999999993</v>
      </c>
      <c r="CP7" s="38">
        <v>76.819999999999993</v>
      </c>
      <c r="CQ7" s="38">
        <v>77.05</v>
      </c>
      <c r="CR7" s="38">
        <v>65.31</v>
      </c>
      <c r="CS7" s="38">
        <v>62.09</v>
      </c>
      <c r="CT7" s="38">
        <v>62.23</v>
      </c>
      <c r="CU7" s="38">
        <v>60</v>
      </c>
      <c r="CV7" s="38">
        <v>61.03</v>
      </c>
      <c r="CW7" s="38">
        <v>60.09</v>
      </c>
      <c r="CX7" s="38">
        <v>93.05</v>
      </c>
      <c r="CY7" s="38">
        <v>93.38</v>
      </c>
      <c r="CZ7" s="38">
        <v>93.88</v>
      </c>
      <c r="DA7" s="38">
        <v>94.25</v>
      </c>
      <c r="DB7" s="38">
        <v>94.58</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0.08</v>
      </c>
      <c r="EJ7" s="38">
        <v>0.04</v>
      </c>
      <c r="EK7" s="38">
        <v>0.06</v>
      </c>
      <c r="EL7" s="38">
        <v>0.04</v>
      </c>
      <c r="EM7" s="38">
        <v>0.38</v>
      </c>
      <c r="EN7" s="38">
        <v>0.01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井益 加代</cp:lastModifiedBy>
  <cp:lastPrinted>2018-02-22T08:44:39Z</cp:lastPrinted>
  <dcterms:created xsi:type="dcterms:W3CDTF">2017-12-25T02:09:45Z</dcterms:created>
  <dcterms:modified xsi:type="dcterms:W3CDTF">2018-02-22T08:44:43Z</dcterms:modified>
  <cp:category/>
</cp:coreProperties>
</file>