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EloH+Vb86MiUyExKggGVK0Vj7p90HkoEwo9tHL/yL0Tt2l0yJo7we2ex1Kc7qyuAc4BStJ20rm3vTmC2miViw==" workbookSaltValue="+Fg8ViqAKT1f6JKDNLlOU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<sst xmlns="http://schemas.openxmlformats.org/spreadsheetml/2006/main" count="235" uniqueCount="120">
  <si>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</si>
  <si>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</si>
  <si>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</si>
  <si>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</si>
  <si>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</si>
  <si>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</si>
  <si>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</si>
  <si>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</si>
  <si>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</si>
  <si>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</si>
  <si>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</si>
  <si>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</si>
  <si>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</si>
  <si>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</si>
  <si>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</si>
  <si>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</si>
  <si>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</si>
  <si>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</si>
  <si>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</si>
  <si>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</si>
  <si>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</si>
  <si>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</si>
  <si>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</si>
  <si>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</si>
  <si>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</si>
  <si>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</si>
  <si>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</si>
  <si>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</si>
  <si>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</si>
  <si>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</si>
  <si>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</si>
  <si>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</si>
  <si>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</si>
  <si>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</si>
  <si>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</si>
  <si>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</si>
  <si>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</si>
  <si>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</si>
  <si>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</si>
  <si>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</si>
  <si>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</si>
  <si>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</si>
  <si>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</si>
  <si>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</si>
  <si>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</si>
  <si>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</si>
  <si>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</si>
  <si>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</si>
  <si>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</si>
  <si>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</si>
  <si>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</si>
  <si>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</si>
  <si>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</si>
  <si>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</si>
  <si>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</si>
  <si>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</si>
  <si>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</si>
  <si>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</si>
  <si>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</si>
  <si>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</si>
  <si>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</si>
  <si>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</si>
  <si>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</si>
  <si>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</si>
  <si>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</si>
  <si>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</si>
  <si>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</si>
  <si>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</si>
  <si>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</si>
  <si>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</si>
  <si>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</si>
  <si>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</si>
  <si>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</si>
  <si>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</si>
  <si>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</si>
  <si>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</si>
  <si>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</si>
  <si>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</si>
  <si>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</si>
  <si>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</si>
  <si>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</si>
  <si>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</si>
  <si>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</si>
  <si>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</si>
  <si>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</si>
  <si>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</si>
  <si>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</si>
  <si>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</si>
  <si>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</si>
  <si>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</si>
  <si>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</si>
  <si>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</si>
  <si>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</si>
  <si>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</si>
  <si>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</si>
  <si>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</si>
  <si>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</si>
  <si>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</si>
  <si>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</si>
  <si>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</si>
  <si>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</si>
  <si>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</si>
  <si>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</si>
  <si>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</si>
  <si>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</si>
  <si>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長浜水道企業団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</si>
  <si>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</si>
  <si>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</si>
  <si>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</si>
  <si>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</si>
  <si>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</si>
  <si>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</si>
  <si>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</si>
  <si>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</si>
  <si>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</si>
  <si>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</si>
  <si>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</si>
  <si>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・企業債残高対給水収益比率が高いので、企業債に頼らない経営が必要である。
・有収率が低いので、漏水対策、老朽管更新が必要である。</t>
    <phoneticPr fontId="16"/>
  </si>
  <si>
    <t>①有形固定資産減価償却率
　類似団体平均、全国平均より低く、低位で推移しており、特に問題はない。
②管路経年化率
　管路の布設年度が比較的新しいため、類似団体平均、全国平均より低い。
③管路更新率
　管路が比較的新しく更新需要が少ない。</t>
    <rPh sb="58" eb="60">
      <t>カンロ</t>
    </rPh>
    <rPh sb="61" eb="63">
      <t>フセツ</t>
    </rPh>
    <rPh sb="63" eb="65">
      <t>ネンド</t>
    </rPh>
    <rPh sb="66" eb="69">
      <t>ヒカクテキ</t>
    </rPh>
    <rPh sb="69" eb="70">
      <t>アタラ</t>
    </rPh>
    <rPh sb="100" eb="102">
      <t>カンロ</t>
    </rPh>
    <rPh sb="103" eb="106">
      <t>ヒカクテキ</t>
    </rPh>
    <rPh sb="106" eb="107">
      <t>アタラ</t>
    </rPh>
    <rPh sb="109" eb="111">
      <t>コウシン</t>
    </rPh>
    <rPh sb="111" eb="113">
      <t>ジュヨウ</t>
    </rPh>
    <rPh sb="114" eb="115">
      <t>スク</t>
    </rPh>
    <phoneticPr fontId="16"/>
  </si>
  <si>
    <t>①経常収支比率
　経常収益が経常費用を上回っていて、特に問題はない
②累積欠損金比率
　欠損はない。
③流動比率
　H26は大きな工事の未払いがあり低かったが、H27に回復後は変動なく問題はない。
④企業債残高対給水収益比率(%)
　類似団体に比べ高いが、建設工事の抑制で改善している。
⑤料金回収率
　H25に長浜市水道事業の一部を経営統合したことにより低くなったが、H27、H29に当該地域で料金を改定した。原価に見合った料金収入が必要である。
⑥給水原価
　平均より低くなっていて良好である。
⑦施設利用率
　H29に雪の影響により上昇し、平均を上回っている。
⑧有収率
　長浜市から引き継いだ区域で漏水が多発しているため、H28に比べて有収率が低下している。</t>
    <rPh sb="86" eb="87">
      <t>アト</t>
    </rPh>
    <rPh sb="88" eb="90">
      <t>ヘンドウ</t>
    </rPh>
    <rPh sb="128" eb="130">
      <t>ケンセツ</t>
    </rPh>
    <rPh sb="130" eb="132">
      <t>コウジ</t>
    </rPh>
    <rPh sb="133" eb="135">
      <t>ヨクセイ</t>
    </rPh>
    <rPh sb="136" eb="138">
      <t>カイゼン</t>
    </rPh>
    <rPh sb="262" eb="263">
      <t>ユキ</t>
    </rPh>
    <rPh sb="264" eb="266">
      <t>エイキョウ</t>
    </rPh>
    <rPh sb="269" eb="271">
      <t>ジョウショウ</t>
    </rPh>
    <rPh sb="273" eb="275">
      <t>ヘイキン</t>
    </rPh>
    <rPh sb="276" eb="278">
      <t>ウワマワ</t>
    </rPh>
    <rPh sb="290" eb="293">
      <t>ナガハマシ</t>
    </rPh>
    <rPh sb="295" eb="296">
      <t>ヒ</t>
    </rPh>
    <rPh sb="297" eb="298">
      <t>ツ</t>
    </rPh>
    <rPh sb="300" eb="302">
      <t>クイキ</t>
    </rPh>
    <rPh sb="303" eb="305">
      <t>ロウスイ</t>
    </rPh>
    <rPh sb="306" eb="308">
      <t>タハツ</t>
    </rPh>
    <rPh sb="319" eb="320">
      <t>クラ</t>
    </rPh>
    <rPh sb="322" eb="325">
      <t>ユウシュウリツ</t>
    </rPh>
    <rPh sb="326" eb="328">
      <t>テイカ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</si>
</sst>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0.12</c:v>
                </c:pt>
                <c:pt idx="2">
                  <c:v>0.51</c:v>
                </c:pt>
                <c:pt idx="3">
                  <c:v>0.46</c:v>
                </c:pt>
                <c:pt idx="4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9-48E6-A509-CAC50070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5728"/>
        <c:axId val="7170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0.85</c:v>
                </c:pt>
                <c:pt idx="1">
                  <c:v>0.75</c:v>
                </c:pt>
                <c:pt idx="2">
                  <c:v>0.95</c:v>
                </c:pt>
                <c:pt idx="3">
                  <c:v>0.74</c:v>
                </c:pt>
                <c:pt idx="4">
                  <c:v>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89-48E6-A509-CAC50070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5728"/>
        <c:axId val="71707648"/>
      </c:lineChart>
      <c:dateAx>
        <c:axId val="7170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07648"/>
        <c:crosses val="autoZero"/>
        <c:auto val="1"/>
        <c:lblOffset val="100"/>
        <c:baseTimeUnit val="years"/>
      </c:dateAx>
      <c:valAx>
        <c:axId val="7170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70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58.89</c:v>
                </c:pt>
                <c:pt idx="1">
                  <c:v>58.8</c:v>
                </c:pt>
                <c:pt idx="2">
                  <c:v>58.33</c:v>
                </c:pt>
                <c:pt idx="3">
                  <c:v>58.43</c:v>
                </c:pt>
                <c:pt idx="4">
                  <c:v>63.19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24-405E-93A1-1D6C98D69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83168"/>
        <c:axId val="8098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62.45</c:v>
                </c:pt>
                <c:pt idx="1">
                  <c:v>62.12</c:v>
                </c:pt>
                <c:pt idx="2">
                  <c:v>62.26</c:v>
                </c:pt>
                <c:pt idx="3">
                  <c:v>62.1</c:v>
                </c:pt>
                <c:pt idx="4">
                  <c:v>62.38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24-405E-93A1-1D6C98D69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83168"/>
        <c:axId val="80985088"/>
      </c:lineChart>
      <c:dateAx>
        <c:axId val="8098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85088"/>
        <c:crosses val="autoZero"/>
        <c:auto val="1"/>
        <c:lblOffset val="100"/>
        <c:baseTimeUnit val="years"/>
      </c:dateAx>
      <c:valAx>
        <c:axId val="8098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8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</c:v>
                </c:pt>
                <c:pt idx="1">
                  <c:v>82.02</c:v>
                </c:pt>
                <c:pt idx="2">
                  <c:v>81.42</c:v>
                </c:pt>
                <c:pt idx="3">
                  <c:v>80.709999999999994</c:v>
                </c:pt>
                <c:pt idx="4">
                  <c:v>76.569999999999993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1A-4DFC-9D56-4D35F38B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6800"/>
        <c:axId val="8103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89.76</c:v>
                </c:pt>
                <c:pt idx="1">
                  <c:v>89.45</c:v>
                </c:pt>
                <c:pt idx="2">
                  <c:v>89.5</c:v>
                </c:pt>
                <c:pt idx="3">
                  <c:v>89.52</c:v>
                </c:pt>
                <c:pt idx="4">
                  <c:v>89.17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1A-4DFC-9D56-4D35F38B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6800"/>
        <c:axId val="81038720"/>
      </c:lineChart>
      <c:dateAx>
        <c:axId val="810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38720"/>
        <c:crosses val="autoZero"/>
        <c:auto val="1"/>
        <c:lblOffset val="100"/>
        <c:baseTimeUnit val="years"/>
      </c:dateAx>
      <c:valAx>
        <c:axId val="8103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3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104.32</c:v>
                </c:pt>
                <c:pt idx="1">
                  <c:v>108.55</c:v>
                </c:pt>
                <c:pt idx="2">
                  <c:v>118.02</c:v>
                </c:pt>
                <c:pt idx="3">
                  <c:v>119.18</c:v>
                </c:pt>
                <c:pt idx="4">
                  <c:v>118.99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9D-4EBF-AF35-63BFBAAF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47072"/>
        <c:axId val="7174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108.44</c:v>
                </c:pt>
                <c:pt idx="1">
                  <c:v>113.11</c:v>
                </c:pt>
                <c:pt idx="2">
                  <c:v>114</c:v>
                </c:pt>
                <c:pt idx="3">
                  <c:v>114</c:v>
                </c:pt>
                <c:pt idx="4">
                  <c:v>113.68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9D-4EBF-AF35-63BFBAAF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47072"/>
        <c:axId val="71748992"/>
      </c:lineChart>
      <c:dateAx>
        <c:axId val="7174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48992"/>
        <c:crosses val="autoZero"/>
        <c:auto val="1"/>
        <c:lblOffset val="100"/>
        <c:baseTimeUnit val="years"/>
      </c:dateAx>
      <c:valAx>
        <c:axId val="71748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74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29.89</c:v>
                </c:pt>
                <c:pt idx="1">
                  <c:v>40.43</c:v>
                </c:pt>
                <c:pt idx="2">
                  <c:v>41.12</c:v>
                </c:pt>
                <c:pt idx="3">
                  <c:v>43.09</c:v>
                </c:pt>
                <c:pt idx="4">
                  <c:v>43.12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0-4E3C-9439-507A205D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35392"/>
        <c:axId val="7704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41.12</c:v>
                </c:pt>
                <c:pt idx="1">
                  <c:v>44.91</c:v>
                </c:pt>
                <c:pt idx="2">
                  <c:v>45.89</c:v>
                </c:pt>
                <c:pt idx="3">
                  <c:v>46.58</c:v>
                </c:pt>
                <c:pt idx="4">
                  <c:v>46.99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50-4E3C-9439-507A205D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35392"/>
        <c:axId val="77049856"/>
      </c:lineChart>
      <c:dateAx>
        <c:axId val="7703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49856"/>
        <c:crosses val="autoZero"/>
        <c:auto val="1"/>
        <c:lblOffset val="100"/>
        <c:baseTimeUnit val="years"/>
      </c:dateAx>
      <c:valAx>
        <c:axId val="7704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3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1.06</c:v>
                </c:pt>
                <c:pt idx="2">
                  <c:v>1.59</c:v>
                </c:pt>
                <c:pt idx="3">
                  <c:v>1.86</c:v>
                </c:pt>
                <c:pt idx="4">
                  <c:v>1.53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20-4792-A037-1B354296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50848"/>
        <c:axId val="807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</c:v>
                </c:pt>
                <c:pt idx="1">
                  <c:v>12.03</c:v>
                </c:pt>
                <c:pt idx="2">
                  <c:v>13.14</c:v>
                </c:pt>
                <c:pt idx="3">
                  <c:v>14.45</c:v>
                </c:pt>
                <c:pt idx="4">
                  <c:v>15.83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20-4792-A037-1B354296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0848"/>
        <c:axId val="80757120"/>
      </c:lineChart>
      <c:dateAx>
        <c:axId val="8075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757120"/>
        <c:crosses val="autoZero"/>
        <c:auto val="1"/>
        <c:lblOffset val="100"/>
        <c:baseTimeUnit val="years"/>
      </c:dateAx>
      <c:valAx>
        <c:axId val="807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75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2-4B2F-B802-08213E72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98848"/>
        <c:axId val="8080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0.81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0.23</c:v>
                </c:pt>
                <c:pt idx="4" formatCode="#,##0.00;&quot;△&quot;#,##0.00;&quot;-&quot;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52-4B2F-B802-08213E72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98848"/>
        <c:axId val="80800768"/>
      </c:lineChart>
      <c:dateAx>
        <c:axId val="8079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800768"/>
        <c:crosses val="autoZero"/>
        <c:auto val="1"/>
        <c:lblOffset val="100"/>
        <c:baseTimeUnit val="years"/>
      </c:dateAx>
      <c:valAx>
        <c:axId val="80800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79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2586.6</c:v>
                </c:pt>
                <c:pt idx="1">
                  <c:v>209.13</c:v>
                </c:pt>
                <c:pt idx="2">
                  <c:v>312.20999999999998</c:v>
                </c:pt>
                <c:pt idx="3">
                  <c:v>321.87</c:v>
                </c:pt>
                <c:pt idx="4">
                  <c:v>324.14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3-40CB-845F-0EF3A5575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40192"/>
        <c:axId val="8084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648.09</c:v>
                </c:pt>
                <c:pt idx="1">
                  <c:v>344.19</c:v>
                </c:pt>
                <c:pt idx="2">
                  <c:v>352.05</c:v>
                </c:pt>
                <c:pt idx="3">
                  <c:v>349.04</c:v>
                </c:pt>
                <c:pt idx="4">
                  <c:v>337.49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D3-40CB-845F-0EF3A5575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40192"/>
        <c:axId val="80842112"/>
      </c:lineChart>
      <c:dateAx>
        <c:axId val="8084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842112"/>
        <c:crosses val="autoZero"/>
        <c:auto val="1"/>
        <c:lblOffset val="100"/>
        <c:baseTimeUnit val="years"/>
      </c:dateAx>
      <c:valAx>
        <c:axId val="8084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84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687.32</c:v>
                </c:pt>
                <c:pt idx="1">
                  <c:v>682.25</c:v>
                </c:pt>
                <c:pt idx="2">
                  <c:v>658.81</c:v>
                </c:pt>
                <c:pt idx="3">
                  <c:v>642.55999999999995</c:v>
                </c:pt>
                <c:pt idx="4">
                  <c:v>631.04999999999995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14-4816-B0CC-B66E7FAE3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51872"/>
        <c:axId val="8115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253.86</c:v>
                </c:pt>
                <c:pt idx="1">
                  <c:v>252.09</c:v>
                </c:pt>
                <c:pt idx="2">
                  <c:v>250.76</c:v>
                </c:pt>
                <c:pt idx="3">
                  <c:v>254.54</c:v>
                </c:pt>
                <c:pt idx="4">
                  <c:v>265.92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14-4816-B0CC-B66E7FAE3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51872"/>
        <c:axId val="81154048"/>
      </c:lineChart>
      <c:dateAx>
        <c:axId val="8115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54048"/>
        <c:crosses val="autoZero"/>
        <c:auto val="1"/>
        <c:lblOffset val="100"/>
        <c:baseTimeUnit val="years"/>
      </c:dateAx>
      <c:valAx>
        <c:axId val="8115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5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94.84</c:v>
                </c:pt>
                <c:pt idx="1">
                  <c:v>98.22</c:v>
                </c:pt>
                <c:pt idx="2">
                  <c:v>109.59</c:v>
                </c:pt>
                <c:pt idx="3">
                  <c:v>109.97</c:v>
                </c:pt>
                <c:pt idx="4">
                  <c:v>112.54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F1-491B-950A-118E5C217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72352"/>
        <c:axId val="8118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100.07</c:v>
                </c:pt>
                <c:pt idx="1">
                  <c:v>106.22</c:v>
                </c:pt>
                <c:pt idx="2">
                  <c:v>106.69</c:v>
                </c:pt>
                <c:pt idx="3">
                  <c:v>106.52</c:v>
                </c:pt>
                <c:pt idx="4">
                  <c:v>105.86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F1-491B-950A-118E5C217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72352"/>
        <c:axId val="81186816"/>
      </c:lineChart>
      <c:dateAx>
        <c:axId val="811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86816"/>
        <c:crosses val="autoZero"/>
        <c:auto val="1"/>
        <c:lblOffset val="100"/>
        <c:baseTimeUnit val="years"/>
      </c:dateAx>
      <c:valAx>
        <c:axId val="8118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154.55000000000001</c:v>
                </c:pt>
                <c:pt idx="1">
                  <c:v>149.96</c:v>
                </c:pt>
                <c:pt idx="2">
                  <c:v>139.11000000000001</c:v>
                </c:pt>
                <c:pt idx="3">
                  <c:v>138.86000000000001</c:v>
                </c:pt>
                <c:pt idx="4">
                  <c:v>137.69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D-4EF3-BD16-421E3584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51552"/>
        <c:axId val="8095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164.93</c:v>
                </c:pt>
                <c:pt idx="1">
                  <c:v>155.22999999999999</c:v>
                </c:pt>
                <c:pt idx="2">
                  <c:v>154.91999999999999</c:v>
                </c:pt>
                <c:pt idx="3">
                  <c:v>155.80000000000001</c:v>
                </c:pt>
                <c:pt idx="4">
                  <c:v>158.58000000000001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9D-4EF3-BD16-421E3584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51552"/>
        <c:axId val="80953728"/>
      </c:lineChart>
      <c:dateAx>
        <c:axId val="8095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53728"/>
        <c:crosses val="autoZero"/>
        <c:auto val="1"/>
        <c:lblOffset val="100"/>
        <c:baseTimeUnit val="years"/>
      </c:dateAx>
      <c:valAx>
        <c:axId val="8095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5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B1" zoomScaleNormal="100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滋賀県　長浜水道企業団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A3</v>
      </c>
      <c r="X8" s="58"/>
      <c r="Y8" s="58"/>
      <c r="Z8" s="58"/>
      <c r="AA8" s="58"/>
      <c r="AB8" s="58"/>
      <c r="AC8" s="58"/>
      <c r="AD8" s="58" t="str">
        <f>データ!$M$6</f>
        <v>自治体職員</v>
      </c>
      <c r="AE8" s="58"/>
      <c r="AF8" s="58"/>
      <c r="AG8" s="58"/>
      <c r="AH8" s="58"/>
      <c r="AI8" s="58"/>
      <c r="AJ8" s="58"/>
      <c r="AK8" s="4"/>
      <c r="AL8" s="59" t="str">
        <f>データ!$R$6</f>
        <v>-</v>
      </c>
      <c r="AM8" s="59"/>
      <c r="AN8" s="59"/>
      <c r="AO8" s="59"/>
      <c r="AP8" s="59"/>
      <c r="AQ8" s="59"/>
      <c r="AR8" s="59"/>
      <c r="AS8" s="59"/>
      <c r="AT8" s="50" t="str">
        <f>データ!$S$6</f>
        <v>-</v>
      </c>
      <c r="AU8" s="51"/>
      <c r="AV8" s="51"/>
      <c r="AW8" s="51"/>
      <c r="AX8" s="51"/>
      <c r="AY8" s="51"/>
      <c r="AZ8" s="51"/>
      <c r="BA8" s="51"/>
      <c r="BB8" s="52" t="str">
        <f>データ!$T$6</f>
        <v>-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50.22</v>
      </c>
      <c r="J10" s="51"/>
      <c r="K10" s="51"/>
      <c r="L10" s="51"/>
      <c r="M10" s="51"/>
      <c r="N10" s="51"/>
      <c r="O10" s="62"/>
      <c r="P10" s="52">
        <f>データ!$P$6</f>
        <v>98.86</v>
      </c>
      <c r="Q10" s="52"/>
      <c r="R10" s="52"/>
      <c r="S10" s="52"/>
      <c r="T10" s="52"/>
      <c r="U10" s="52"/>
      <c r="V10" s="52"/>
      <c r="W10" s="59">
        <f>データ!$Q$6</f>
        <v>2774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128158</v>
      </c>
      <c r="AM10" s="59"/>
      <c r="AN10" s="59"/>
      <c r="AO10" s="59"/>
      <c r="AP10" s="59"/>
      <c r="AQ10" s="59"/>
      <c r="AR10" s="59"/>
      <c r="AS10" s="59"/>
      <c r="AT10" s="50">
        <f>データ!$V$6</f>
        <v>176.19</v>
      </c>
      <c r="AU10" s="51"/>
      <c r="AV10" s="51"/>
      <c r="AW10" s="51"/>
      <c r="AX10" s="51"/>
      <c r="AY10" s="51"/>
      <c r="AZ10" s="51"/>
      <c r="BA10" s="51"/>
      <c r="BB10" s="52">
        <f>データ!$W$6</f>
        <v>727.39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Dz4w217bQkxeMyDWg0jGWKcoqP46dWxLDxn/yLBxcSyy4dDrjN/S2zDdxq/F/GDYgSAjRg6hDEuXPQbhgOeRCw==" saltValue="H7tC74Q8Te+XIUEQ6lMhZ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258211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滋賀県　長浜水道企業団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A3</v>
      </c>
      <c r="M6" s="33" t="str">
        <f t="shared" si="3"/>
        <v>自治体職員</v>
      </c>
      <c r="N6" s="34" t="str">
        <f t="shared" si="3"/>
        <v>-</v>
      </c>
      <c r="O6" s="34">
        <f t="shared" si="3"/>
        <v>50.22</v>
      </c>
      <c r="P6" s="34">
        <f t="shared" si="3"/>
        <v>98.86</v>
      </c>
      <c r="Q6" s="34">
        <f t="shared" si="3"/>
        <v>2774</v>
      </c>
      <c r="R6" s="34" t="str">
        <f t="shared" si="3"/>
        <v>-</v>
      </c>
      <c r="S6" s="34" t="str">
        <f t="shared" si="3"/>
        <v>-</v>
      </c>
      <c r="T6" s="34" t="str">
        <f t="shared" si="3"/>
        <v>-</v>
      </c>
      <c r="U6" s="34">
        <f t="shared" si="3"/>
        <v>128158</v>
      </c>
      <c r="V6" s="34">
        <f t="shared" si="3"/>
        <v>176.19</v>
      </c>
      <c r="W6" s="34">
        <f t="shared" si="3"/>
        <v>727.39</v>
      </c>
      <c r="X6" s="35">
        <f>IF(X7="",NA(),X7)</f>
        <v>104.32</v>
      </c>
      <c r="Y6" s="35">
        <f t="shared" ref="Y6:AG6" si="4">IF(Y7="",NA(),Y7)</f>
        <v>108.55</v>
      </c>
      <c r="Z6" s="35">
        <f t="shared" si="4"/>
        <v>118.02</v>
      </c>
      <c r="AA6" s="35">
        <f t="shared" si="4"/>
        <v>119.18</v>
      </c>
      <c r="AB6" s="35">
        <f t="shared" si="4"/>
        <v>118.99</v>
      </c>
      <c r="AC6" s="35">
        <f t="shared" si="4"/>
        <v>108.44</v>
      </c>
      <c r="AD6" s="35">
        <f t="shared" si="4"/>
        <v>113.11</v>
      </c>
      <c r="AE6" s="35">
        <f t="shared" si="4"/>
        <v>114</v>
      </c>
      <c r="AF6" s="35">
        <f t="shared" si="4"/>
        <v>114</v>
      </c>
      <c r="AG6" s="35">
        <f t="shared" si="4"/>
        <v>113.68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0.81</v>
      </c>
      <c r="AO6" s="34">
        <f t="shared" si="5"/>
        <v>0</v>
      </c>
      <c r="AP6" s="35">
        <f t="shared" si="5"/>
        <v>0.03</v>
      </c>
      <c r="AQ6" s="35">
        <f t="shared" si="5"/>
        <v>0.23</v>
      </c>
      <c r="AR6" s="35">
        <f t="shared" si="5"/>
        <v>0.03</v>
      </c>
      <c r="AS6" s="34" t="str">
        <f>IF(AS7="","",IF(AS7="-","【-】","【"&amp;SUBSTITUTE(TEXT(AS7,"#,##0.00"),"-","△")&amp;"】"))</f>
        <v>【0.85】</v>
      </c>
      <c r="AT6" s="35">
        <f>IF(AT7="",NA(),AT7)</f>
        <v>2586.6</v>
      </c>
      <c r="AU6" s="35">
        <f t="shared" ref="AU6:BC6" si="6">IF(AU7="",NA(),AU7)</f>
        <v>209.13</v>
      </c>
      <c r="AV6" s="35">
        <f t="shared" si="6"/>
        <v>312.20999999999998</v>
      </c>
      <c r="AW6" s="35">
        <f t="shared" si="6"/>
        <v>321.87</v>
      </c>
      <c r="AX6" s="35">
        <f t="shared" si="6"/>
        <v>324.14</v>
      </c>
      <c r="AY6" s="35">
        <f t="shared" si="6"/>
        <v>648.09</v>
      </c>
      <c r="AZ6" s="35">
        <f t="shared" si="6"/>
        <v>344.19</v>
      </c>
      <c r="BA6" s="35">
        <f t="shared" si="6"/>
        <v>352.05</v>
      </c>
      <c r="BB6" s="35">
        <f t="shared" si="6"/>
        <v>349.04</v>
      </c>
      <c r="BC6" s="35">
        <f t="shared" si="6"/>
        <v>337.49</v>
      </c>
      <c r="BD6" s="34" t="str">
        <f>IF(BD7="","",IF(BD7="-","【-】","【"&amp;SUBSTITUTE(TEXT(BD7,"#,##0.00"),"-","△")&amp;"】"))</f>
        <v>【264.34】</v>
      </c>
      <c r="BE6" s="35">
        <f>IF(BE7="",NA(),BE7)</f>
        <v>687.32</v>
      </c>
      <c r="BF6" s="35">
        <f t="shared" ref="BF6:BN6" si="7">IF(BF7="",NA(),BF7)</f>
        <v>682.25</v>
      </c>
      <c r="BG6" s="35">
        <f t="shared" si="7"/>
        <v>658.81</v>
      </c>
      <c r="BH6" s="35">
        <f t="shared" si="7"/>
        <v>642.55999999999995</v>
      </c>
      <c r="BI6" s="35">
        <f t="shared" si="7"/>
        <v>631.04999999999995</v>
      </c>
      <c r="BJ6" s="35">
        <f t="shared" si="7"/>
        <v>253.86</v>
      </c>
      <c r="BK6" s="35">
        <f t="shared" si="7"/>
        <v>252.09</v>
      </c>
      <c r="BL6" s="35">
        <f t="shared" si="7"/>
        <v>250.76</v>
      </c>
      <c r="BM6" s="35">
        <f t="shared" si="7"/>
        <v>254.54</v>
      </c>
      <c r="BN6" s="35">
        <f t="shared" si="7"/>
        <v>265.92</v>
      </c>
      <c r="BO6" s="34" t="str">
        <f>IF(BO7="","",IF(BO7="-","【-】","【"&amp;SUBSTITUTE(TEXT(BO7,"#,##0.00"),"-","△")&amp;"】"))</f>
        <v>【274.27】</v>
      </c>
      <c r="BP6" s="35">
        <f>IF(BP7="",NA(),BP7)</f>
        <v>94.84</v>
      </c>
      <c r="BQ6" s="35">
        <f t="shared" ref="BQ6:BY6" si="8">IF(BQ7="",NA(),BQ7)</f>
        <v>98.22</v>
      </c>
      <c r="BR6" s="35">
        <f t="shared" si="8"/>
        <v>109.59</v>
      </c>
      <c r="BS6" s="35">
        <f t="shared" si="8"/>
        <v>109.97</v>
      </c>
      <c r="BT6" s="35">
        <f t="shared" si="8"/>
        <v>112.54</v>
      </c>
      <c r="BU6" s="35">
        <f t="shared" si="8"/>
        <v>100.07</v>
      </c>
      <c r="BV6" s="35">
        <f t="shared" si="8"/>
        <v>106.22</v>
      </c>
      <c r="BW6" s="35">
        <f t="shared" si="8"/>
        <v>106.69</v>
      </c>
      <c r="BX6" s="35">
        <f t="shared" si="8"/>
        <v>106.52</v>
      </c>
      <c r="BY6" s="35">
        <f t="shared" si="8"/>
        <v>105.86</v>
      </c>
      <c r="BZ6" s="34" t="str">
        <f>IF(BZ7="","",IF(BZ7="-","【-】","【"&amp;SUBSTITUTE(TEXT(BZ7,"#,##0.00"),"-","△")&amp;"】"))</f>
        <v>【104.36】</v>
      </c>
      <c r="CA6" s="35">
        <f>IF(CA7="",NA(),CA7)</f>
        <v>154.55000000000001</v>
      </c>
      <c r="CB6" s="35">
        <f t="shared" ref="CB6:CJ6" si="9">IF(CB7="",NA(),CB7)</f>
        <v>149.96</v>
      </c>
      <c r="CC6" s="35">
        <f t="shared" si="9"/>
        <v>139.11000000000001</v>
      </c>
      <c r="CD6" s="35">
        <f t="shared" si="9"/>
        <v>138.86000000000001</v>
      </c>
      <c r="CE6" s="35">
        <f t="shared" si="9"/>
        <v>137.69</v>
      </c>
      <c r="CF6" s="35">
        <f t="shared" si="9"/>
        <v>164.93</v>
      </c>
      <c r="CG6" s="35">
        <f t="shared" si="9"/>
        <v>155.22999999999999</v>
      </c>
      <c r="CH6" s="35">
        <f t="shared" si="9"/>
        <v>154.91999999999999</v>
      </c>
      <c r="CI6" s="35">
        <f t="shared" si="9"/>
        <v>155.80000000000001</v>
      </c>
      <c r="CJ6" s="35">
        <f t="shared" si="9"/>
        <v>158.58000000000001</v>
      </c>
      <c r="CK6" s="34" t="str">
        <f>IF(CK7="","",IF(CK7="-","【-】","【"&amp;SUBSTITUTE(TEXT(CK7,"#,##0.00"),"-","△")&amp;"】"))</f>
        <v>【165.71】</v>
      </c>
      <c r="CL6" s="35">
        <f>IF(CL7="",NA(),CL7)</f>
        <v>58.89</v>
      </c>
      <c r="CM6" s="35">
        <f t="shared" ref="CM6:CU6" si="10">IF(CM7="",NA(),CM7)</f>
        <v>58.8</v>
      </c>
      <c r="CN6" s="35">
        <f t="shared" si="10"/>
        <v>58.33</v>
      </c>
      <c r="CO6" s="35">
        <f t="shared" si="10"/>
        <v>58.43</v>
      </c>
      <c r="CP6" s="35">
        <f t="shared" si="10"/>
        <v>63.19</v>
      </c>
      <c r="CQ6" s="35">
        <f t="shared" si="10"/>
        <v>62.45</v>
      </c>
      <c r="CR6" s="35">
        <f t="shared" si="10"/>
        <v>62.12</v>
      </c>
      <c r="CS6" s="35">
        <f t="shared" si="10"/>
        <v>62.26</v>
      </c>
      <c r="CT6" s="35">
        <f t="shared" si="10"/>
        <v>62.1</v>
      </c>
      <c r="CU6" s="35">
        <f t="shared" si="10"/>
        <v>62.38</v>
      </c>
      <c r="CV6" s="34" t="str">
        <f>IF(CV7="","",IF(CV7="-","【-】","【"&amp;SUBSTITUTE(TEXT(CV7,"#,##0.00"),"-","△")&amp;"】"))</f>
        <v>【60.41】</v>
      </c>
      <c r="CW6" s="35">
        <f>IF(CW7="",NA(),CW7)</f>
        <v>82.6</v>
      </c>
      <c r="CX6" s="35">
        <f t="shared" ref="CX6:DF6" si="11">IF(CX7="",NA(),CX7)</f>
        <v>82.02</v>
      </c>
      <c r="CY6" s="35">
        <f t="shared" si="11"/>
        <v>81.42</v>
      </c>
      <c r="CZ6" s="35">
        <f t="shared" si="11"/>
        <v>80.709999999999994</v>
      </c>
      <c r="DA6" s="35">
        <f t="shared" si="11"/>
        <v>76.569999999999993</v>
      </c>
      <c r="DB6" s="35">
        <f t="shared" si="11"/>
        <v>89.76</v>
      </c>
      <c r="DC6" s="35">
        <f t="shared" si="11"/>
        <v>89.45</v>
      </c>
      <c r="DD6" s="35">
        <f t="shared" si="11"/>
        <v>89.5</v>
      </c>
      <c r="DE6" s="35">
        <f t="shared" si="11"/>
        <v>89.52</v>
      </c>
      <c r="DF6" s="35">
        <f t="shared" si="11"/>
        <v>89.17</v>
      </c>
      <c r="DG6" s="34" t="str">
        <f>IF(DG7="","",IF(DG7="-","【-】","【"&amp;SUBSTITUTE(TEXT(DG7,"#,##0.00"),"-","△")&amp;"】"))</f>
        <v>【89.93】</v>
      </c>
      <c r="DH6" s="35">
        <f>IF(DH7="",NA(),DH7)</f>
        <v>29.89</v>
      </c>
      <c r="DI6" s="35">
        <f t="shared" ref="DI6:DQ6" si="12">IF(DI7="",NA(),DI7)</f>
        <v>40.43</v>
      </c>
      <c r="DJ6" s="35">
        <f t="shared" si="12"/>
        <v>41.12</v>
      </c>
      <c r="DK6" s="35">
        <f t="shared" si="12"/>
        <v>43.09</v>
      </c>
      <c r="DL6" s="35">
        <f t="shared" si="12"/>
        <v>43.12</v>
      </c>
      <c r="DM6" s="35">
        <f t="shared" si="12"/>
        <v>41.12</v>
      </c>
      <c r="DN6" s="35">
        <f t="shared" si="12"/>
        <v>44.91</v>
      </c>
      <c r="DO6" s="35">
        <f t="shared" si="12"/>
        <v>45.89</v>
      </c>
      <c r="DP6" s="35">
        <f t="shared" si="12"/>
        <v>46.58</v>
      </c>
      <c r="DQ6" s="35">
        <f t="shared" si="12"/>
        <v>46.99</v>
      </c>
      <c r="DR6" s="34" t="str">
        <f>IF(DR7="","",IF(DR7="-","【-】","【"&amp;SUBSTITUTE(TEXT(DR7,"#,##0.00"),"-","△")&amp;"】"))</f>
        <v>【48.12】</v>
      </c>
      <c r="DS6" s="35">
        <f>IF(DS7="",NA(),DS7)</f>
        <v>0.99</v>
      </c>
      <c r="DT6" s="35">
        <f t="shared" ref="DT6:EB6" si="13">IF(DT7="",NA(),DT7)</f>
        <v>1.06</v>
      </c>
      <c r="DU6" s="35">
        <f t="shared" si="13"/>
        <v>1.59</v>
      </c>
      <c r="DV6" s="35">
        <f t="shared" si="13"/>
        <v>1.86</v>
      </c>
      <c r="DW6" s="35">
        <f t="shared" si="13"/>
        <v>1.53</v>
      </c>
      <c r="DX6" s="35">
        <f t="shared" si="13"/>
        <v>10.9</v>
      </c>
      <c r="DY6" s="35">
        <f t="shared" si="13"/>
        <v>12.03</v>
      </c>
      <c r="DZ6" s="35">
        <f t="shared" si="13"/>
        <v>13.14</v>
      </c>
      <c r="EA6" s="35">
        <f t="shared" si="13"/>
        <v>14.45</v>
      </c>
      <c r="EB6" s="35">
        <f t="shared" si="13"/>
        <v>15.83</v>
      </c>
      <c r="EC6" s="34" t="str">
        <f>IF(EC7="","",IF(EC7="-","【-】","【"&amp;SUBSTITUTE(TEXT(EC7,"#,##0.00"),"-","△")&amp;"】"))</f>
        <v>【15.89】</v>
      </c>
      <c r="ED6" s="35">
        <f>IF(ED7="",NA(),ED7)</f>
        <v>0.25</v>
      </c>
      <c r="EE6" s="35">
        <f t="shared" ref="EE6:EM6" si="14">IF(EE7="",NA(),EE7)</f>
        <v>0.12</v>
      </c>
      <c r="EF6" s="35">
        <f t="shared" si="14"/>
        <v>0.51</v>
      </c>
      <c r="EG6" s="35">
        <f t="shared" si="14"/>
        <v>0.46</v>
      </c>
      <c r="EH6" s="35">
        <f t="shared" si="14"/>
        <v>0.04</v>
      </c>
      <c r="EI6" s="35">
        <f t="shared" si="14"/>
        <v>0.85</v>
      </c>
      <c r="EJ6" s="35">
        <f t="shared" si="14"/>
        <v>0.75</v>
      </c>
      <c r="EK6" s="35">
        <f t="shared" si="14"/>
        <v>0.95</v>
      </c>
      <c r="EL6" s="35">
        <f t="shared" si="14"/>
        <v>0.74</v>
      </c>
      <c r="EM6" s="35">
        <f t="shared" si="14"/>
        <v>0.74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258211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50.22</v>
      </c>
      <c r="P7" s="38">
        <v>98.86</v>
      </c>
      <c r="Q7" s="38">
        <v>2774</v>
      </c>
      <c r="R7" s="38" t="s">
        <v>111</v>
      </c>
      <c r="S7" s="38" t="s">
        <v>111</v>
      </c>
      <c r="T7" s="38" t="s">
        <v>111</v>
      </c>
      <c r="U7" s="38">
        <v>128158</v>
      </c>
      <c r="V7" s="38">
        <v>176.19</v>
      </c>
      <c r="W7" s="38">
        <v>727.39</v>
      </c>
      <c r="X7" s="38">
        <v>104.32</v>
      </c>
      <c r="Y7" s="38">
        <v>108.55</v>
      </c>
      <c r="Z7" s="38">
        <v>118.02</v>
      </c>
      <c r="AA7" s="38">
        <v>119.18</v>
      </c>
      <c r="AB7" s="38">
        <v>118.99</v>
      </c>
      <c r="AC7" s="38">
        <v>108.44</v>
      </c>
      <c r="AD7" s="38">
        <v>113.11</v>
      </c>
      <c r="AE7" s="38">
        <v>114</v>
      </c>
      <c r="AF7" s="38">
        <v>114</v>
      </c>
      <c r="AG7" s="38">
        <v>113.68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0.81</v>
      </c>
      <c r="AO7" s="38">
        <v>0</v>
      </c>
      <c r="AP7" s="38">
        <v>0.03</v>
      </c>
      <c r="AQ7" s="38">
        <v>0.23</v>
      </c>
      <c r="AR7" s="38">
        <v>0.03</v>
      </c>
      <c r="AS7" s="38">
        <v>0.85</v>
      </c>
      <c r="AT7" s="38">
        <v>2586.6</v>
      </c>
      <c r="AU7" s="38">
        <v>209.13</v>
      </c>
      <c r="AV7" s="38">
        <v>312.20999999999998</v>
      </c>
      <c r="AW7" s="38">
        <v>321.87</v>
      </c>
      <c r="AX7" s="38">
        <v>324.14</v>
      </c>
      <c r="AY7" s="38">
        <v>648.09</v>
      </c>
      <c r="AZ7" s="38">
        <v>344.19</v>
      </c>
      <c r="BA7" s="38">
        <v>352.05</v>
      </c>
      <c r="BB7" s="38">
        <v>349.04</v>
      </c>
      <c r="BC7" s="38">
        <v>337.49</v>
      </c>
      <c r="BD7" s="38">
        <v>264.33999999999997</v>
      </c>
      <c r="BE7" s="38">
        <v>687.32</v>
      </c>
      <c r="BF7" s="38">
        <v>682.25</v>
      </c>
      <c r="BG7" s="38">
        <v>658.81</v>
      </c>
      <c r="BH7" s="38">
        <v>642.55999999999995</v>
      </c>
      <c r="BI7" s="38">
        <v>631.04999999999995</v>
      </c>
      <c r="BJ7" s="38">
        <v>253.86</v>
      </c>
      <c r="BK7" s="38">
        <v>252.09</v>
      </c>
      <c r="BL7" s="38">
        <v>250.76</v>
      </c>
      <c r="BM7" s="38">
        <v>254.54</v>
      </c>
      <c r="BN7" s="38">
        <v>265.92</v>
      </c>
      <c r="BO7" s="38">
        <v>274.27</v>
      </c>
      <c r="BP7" s="38">
        <v>94.84</v>
      </c>
      <c r="BQ7" s="38">
        <v>98.22</v>
      </c>
      <c r="BR7" s="38">
        <v>109.59</v>
      </c>
      <c r="BS7" s="38">
        <v>109.97</v>
      </c>
      <c r="BT7" s="38">
        <v>112.54</v>
      </c>
      <c r="BU7" s="38">
        <v>100.07</v>
      </c>
      <c r="BV7" s="38">
        <v>106.22</v>
      </c>
      <c r="BW7" s="38">
        <v>106.69</v>
      </c>
      <c r="BX7" s="38">
        <v>106.52</v>
      </c>
      <c r="BY7" s="38">
        <v>105.86</v>
      </c>
      <c r="BZ7" s="38">
        <v>104.36</v>
      </c>
      <c r="CA7" s="38">
        <v>154.55000000000001</v>
      </c>
      <c r="CB7" s="38">
        <v>149.96</v>
      </c>
      <c r="CC7" s="38">
        <v>139.11000000000001</v>
      </c>
      <c r="CD7" s="38">
        <v>138.86000000000001</v>
      </c>
      <c r="CE7" s="38">
        <v>137.69</v>
      </c>
      <c r="CF7" s="38">
        <v>164.93</v>
      </c>
      <c r="CG7" s="38">
        <v>155.22999999999999</v>
      </c>
      <c r="CH7" s="38">
        <v>154.91999999999999</v>
      </c>
      <c r="CI7" s="38">
        <v>155.80000000000001</v>
      </c>
      <c r="CJ7" s="38">
        <v>158.58000000000001</v>
      </c>
      <c r="CK7" s="38">
        <v>165.71</v>
      </c>
      <c r="CL7" s="38">
        <v>58.89</v>
      </c>
      <c r="CM7" s="38">
        <v>58.8</v>
      </c>
      <c r="CN7" s="38">
        <v>58.33</v>
      </c>
      <c r="CO7" s="38">
        <v>58.43</v>
      </c>
      <c r="CP7" s="38">
        <v>63.19</v>
      </c>
      <c r="CQ7" s="38">
        <v>62.45</v>
      </c>
      <c r="CR7" s="38">
        <v>62.12</v>
      </c>
      <c r="CS7" s="38">
        <v>62.26</v>
      </c>
      <c r="CT7" s="38">
        <v>62.1</v>
      </c>
      <c r="CU7" s="38">
        <v>62.38</v>
      </c>
      <c r="CV7" s="38">
        <v>60.41</v>
      </c>
      <c r="CW7" s="38">
        <v>82.6</v>
      </c>
      <c r="CX7" s="38">
        <v>82.02</v>
      </c>
      <c r="CY7" s="38">
        <v>81.42</v>
      </c>
      <c r="CZ7" s="38">
        <v>80.709999999999994</v>
      </c>
      <c r="DA7" s="38">
        <v>76.569999999999993</v>
      </c>
      <c r="DB7" s="38">
        <v>89.76</v>
      </c>
      <c r="DC7" s="38">
        <v>89.45</v>
      </c>
      <c r="DD7" s="38">
        <v>89.5</v>
      </c>
      <c r="DE7" s="38">
        <v>89.52</v>
      </c>
      <c r="DF7" s="38">
        <v>89.17</v>
      </c>
      <c r="DG7" s="38">
        <v>89.93</v>
      </c>
      <c r="DH7" s="38">
        <v>29.89</v>
      </c>
      <c r="DI7" s="38">
        <v>40.43</v>
      </c>
      <c r="DJ7" s="38">
        <v>41.12</v>
      </c>
      <c r="DK7" s="38">
        <v>43.09</v>
      </c>
      <c r="DL7" s="38">
        <v>43.12</v>
      </c>
      <c r="DM7" s="38">
        <v>41.12</v>
      </c>
      <c r="DN7" s="38">
        <v>44.91</v>
      </c>
      <c r="DO7" s="38">
        <v>45.89</v>
      </c>
      <c r="DP7" s="38">
        <v>46.58</v>
      </c>
      <c r="DQ7" s="38">
        <v>46.99</v>
      </c>
      <c r="DR7" s="38">
        <v>48.12</v>
      </c>
      <c r="DS7" s="38">
        <v>0.99</v>
      </c>
      <c r="DT7" s="38">
        <v>1.06</v>
      </c>
      <c r="DU7" s="38">
        <v>1.59</v>
      </c>
      <c r="DV7" s="38">
        <v>1.86</v>
      </c>
      <c r="DW7" s="38">
        <v>1.53</v>
      </c>
      <c r="DX7" s="38">
        <v>10.9</v>
      </c>
      <c r="DY7" s="38">
        <v>12.03</v>
      </c>
      <c r="DZ7" s="38">
        <v>13.14</v>
      </c>
      <c r="EA7" s="38">
        <v>14.45</v>
      </c>
      <c r="EB7" s="38">
        <v>15.83</v>
      </c>
      <c r="EC7" s="38">
        <v>15.89</v>
      </c>
      <c r="ED7" s="38">
        <v>0.25</v>
      </c>
      <c r="EE7" s="38">
        <v>0.12</v>
      </c>
      <c r="EF7" s="38">
        <v>0.51</v>
      </c>
      <c r="EG7" s="38">
        <v>0.46</v>
      </c>
      <c r="EH7" s="38">
        <v>0.04</v>
      </c>
      <c r="EI7" s="38">
        <v>0.85</v>
      </c>
      <c r="EJ7" s="38">
        <v>0.75</v>
      </c>
      <c r="EK7" s="38">
        <v>0.95</v>
      </c>
      <c r="EL7" s="38">
        <v>0.74</v>
      </c>
      <c r="EM7" s="38">
        <v>0.74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2019-02-08T08:32:33Z</cp:lastPrinted>
  <dcterms:created xsi:type="dcterms:W3CDTF">2018-12-03T08:33:44Z</dcterms:created>
  <dcterms:modified xsi:type="dcterms:W3CDTF">2019-02-08T08:33:07Z</dcterms:modified>
  <cp:category/>
</cp:coreProperties>
</file>