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h29021\Desktop\H30 比較分析表\"/>
    </mc:Choice>
  </mc:AlternateContent>
  <workbookProtection workbookAlgorithmName="SHA-512" workbookHashValue="9AENXceZxKV1TFUn/U3Y76vTz8e7obdNSFYh2vrAM1Z8rviZ+aGyuVMXyXr+2hvqwspIbTODzGBga4ZBbuRi7w==" workbookSaltValue="fgWZssjpP2P/Yi9PIQvQK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<sst xmlns="http://schemas.openxmlformats.org/spreadsheetml/2006/main" count="240" uniqueCount="126">
  <si>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</si>
  <si>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</si>
  <si>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</si>
  <si>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</si>
  <si>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</si>
  <si>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</si>
  <si>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</si>
  <si>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</si>
  <si>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</si>
  <si>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</si>
  <si>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</si>
  <si>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</si>
  <si>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</si>
  <si>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</si>
  <si>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</si>
  <si>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</si>
  <si>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</si>
  <si>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</si>
  <si>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</si>
  <si>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</si>
  <si>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</si>
  <si>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</si>
  <si>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</si>
  <si>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</si>
  <si>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</si>
  <si>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</si>
  <si>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</si>
  <si>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</si>
  <si>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</si>
  <si>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</si>
  <si>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</si>
  <si>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</si>
  <si>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</si>
  <si>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</si>
  <si>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</si>
  <si>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</si>
  <si>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</si>
  <si>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</si>
  <si>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</si>
  <si>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</si>
  <si>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</si>
  <si>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</si>
  <si>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</si>
  <si>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</si>
  <si>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</si>
  <si>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</si>
  <si>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</si>
  <si>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</si>
  <si>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</si>
  <si>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</si>
  <si>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</si>
  <si>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</si>
  <si>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</si>
  <si>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</si>
  <si>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</si>
  <si>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</si>
  <si>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</si>
  <si>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</si>
  <si>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</si>
  <si>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</si>
  <si>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</si>
  <si>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</si>
  <si>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</si>
  <si>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</si>
  <si>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</si>
  <si>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</si>
  <si>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</si>
  <si>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</si>
  <si>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</si>
  <si>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</si>
  <si>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</si>
  <si>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</si>
  <si>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</si>
  <si>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</si>
  <si>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</si>
  <si>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</si>
  <si>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</si>
  <si>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</si>
  <si>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</si>
  <si>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</si>
  <si>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</si>
  <si>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</si>
  <si>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</si>
  <si>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</si>
  <si>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</si>
  <si>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</si>
  <si>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</si>
  <si>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</si>
  <si>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</si>
  <si>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</si>
  <si>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</si>
  <si>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</si>
  <si>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</si>
  <si>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</si>
  <si>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</si>
  <si>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</si>
  <si>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</si>
  <si>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</si>
  <si>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</si>
  <si>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</si>
  <si>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</si>
  <si>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</si>
  <si>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</si>
  <si>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</si>
  <si>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</si>
  <si>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</si>
  <si>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</si>
  <si>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</si>
  <si>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</si>
  <si>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</si>
  <si>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</si>
  <si>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</si>
  <si>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</si>
  <si>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</si>
  <si>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</si>
  <si>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</si>
  <si>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</si>
  <si>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</si>
  <si>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</si>
  <si>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</si>
  <si>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</si>
  <si>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</si>
  <si>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</si>
  <si>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２箇所の処理区のうち、萱原処理区は平成19年度供用開始で比較的新しいものあるが、部分的な修繕が生じてきている。
　大規模な修繕となる前に施設の長寿命化を図るため、平成30年度には機能診断による最適化構想を策定し計画的に修繕を行う予定である。</t>
    <rPh sb="2" eb="4">
      <t>カショ</t>
    </rPh>
    <rPh sb="5" eb="7">
      <t>ショリ</t>
    </rPh>
    <rPh sb="7" eb="8">
      <t>ク</t>
    </rPh>
    <rPh sb="12" eb="14">
      <t>カヤハラ</t>
    </rPh>
    <rPh sb="14" eb="16">
      <t>ショリ</t>
    </rPh>
    <rPh sb="16" eb="17">
      <t>ク</t>
    </rPh>
    <rPh sb="18" eb="20">
      <t>ヘイセイ</t>
    </rPh>
    <rPh sb="22" eb="24">
      <t>ネンド</t>
    </rPh>
    <rPh sb="24" eb="26">
      <t>キョウヨウ</t>
    </rPh>
    <rPh sb="26" eb="28">
      <t>カイシ</t>
    </rPh>
    <rPh sb="29" eb="32">
      <t>ヒカクテキ</t>
    </rPh>
    <rPh sb="32" eb="33">
      <t>アタラ</t>
    </rPh>
    <rPh sb="41" eb="44">
      <t>ブブンテキ</t>
    </rPh>
    <rPh sb="45" eb="47">
      <t>シュウゼン</t>
    </rPh>
    <rPh sb="48" eb="49">
      <t>ショウ</t>
    </rPh>
    <rPh sb="58" eb="61">
      <t>ダイキボ</t>
    </rPh>
    <rPh sb="62" eb="64">
      <t>シュウゼン</t>
    </rPh>
    <rPh sb="67" eb="68">
      <t>マエ</t>
    </rPh>
    <rPh sb="69" eb="71">
      <t>シセツ</t>
    </rPh>
    <rPh sb="72" eb="73">
      <t>チョウ</t>
    </rPh>
    <rPh sb="73" eb="76">
      <t>ジュミョウカ</t>
    </rPh>
    <rPh sb="77" eb="78">
      <t>ハカ</t>
    </rPh>
    <rPh sb="82" eb="84">
      <t>ヘイセイ</t>
    </rPh>
    <rPh sb="86" eb="88">
      <t>ネンド</t>
    </rPh>
    <rPh sb="90" eb="92">
      <t>キノウ</t>
    </rPh>
    <rPh sb="92" eb="94">
      <t>シンダン</t>
    </rPh>
    <rPh sb="97" eb="100">
      <t>サイテキカ</t>
    </rPh>
    <rPh sb="100" eb="102">
      <t>コウソウ</t>
    </rPh>
    <rPh sb="103" eb="105">
      <t>サクテイ</t>
    </rPh>
    <rPh sb="106" eb="109">
      <t>ケイカクテキ</t>
    </rPh>
    <rPh sb="110" eb="112">
      <t>シュウゼン</t>
    </rPh>
    <rPh sb="113" eb="114">
      <t>オコナ</t>
    </rPh>
    <rPh sb="115" eb="117">
      <t>ヨテイ</t>
    </rPh>
    <phoneticPr fontId="15"/>
  </si>
  <si>
    <t>　今後も大幅な人口増加は見込めないと考えられ、料金収入にも大きく影響し、繰入金の増も懸念される。維持管理に係る委託料や光熱水費の削減に努めるとともに、未接続世帯への接続啓発は不可欠である。さらには、極端な維持管理費用の増とならないよう最適化構想に基づき、平準化した修繕を実施していく必要がある。</t>
    <rPh sb="1" eb="3">
      <t>コンゴ</t>
    </rPh>
    <rPh sb="4" eb="6">
      <t>オオハバ</t>
    </rPh>
    <rPh sb="7" eb="9">
      <t>ジンコウ</t>
    </rPh>
    <rPh sb="9" eb="11">
      <t>ゾウカ</t>
    </rPh>
    <rPh sb="12" eb="14">
      <t>ミコ</t>
    </rPh>
    <rPh sb="18" eb="19">
      <t>カンガ</t>
    </rPh>
    <rPh sb="23" eb="25">
      <t>リョウキン</t>
    </rPh>
    <rPh sb="25" eb="27">
      <t>シュウニュウ</t>
    </rPh>
    <rPh sb="29" eb="30">
      <t>オオ</t>
    </rPh>
    <rPh sb="32" eb="34">
      <t>エイキョウ</t>
    </rPh>
    <rPh sb="36" eb="38">
      <t>クリイレ</t>
    </rPh>
    <rPh sb="38" eb="39">
      <t>キン</t>
    </rPh>
    <rPh sb="40" eb="41">
      <t>ゾウ</t>
    </rPh>
    <rPh sb="42" eb="44">
      <t>ケネン</t>
    </rPh>
    <rPh sb="48" eb="50">
      <t>イジ</t>
    </rPh>
    <rPh sb="50" eb="52">
      <t>カンリ</t>
    </rPh>
    <rPh sb="53" eb="54">
      <t>カカ</t>
    </rPh>
    <rPh sb="55" eb="58">
      <t>イタクリョウ</t>
    </rPh>
    <rPh sb="59" eb="63">
      <t>コウネツスイヒ</t>
    </rPh>
    <rPh sb="64" eb="66">
      <t>サクゲン</t>
    </rPh>
    <rPh sb="67" eb="68">
      <t>ツト</t>
    </rPh>
    <rPh sb="75" eb="78">
      <t>ミセツゾク</t>
    </rPh>
    <rPh sb="78" eb="80">
      <t>セタイ</t>
    </rPh>
    <rPh sb="82" eb="84">
      <t>セツゾク</t>
    </rPh>
    <rPh sb="84" eb="86">
      <t>ケイハツ</t>
    </rPh>
    <rPh sb="87" eb="90">
      <t>フカケツ</t>
    </rPh>
    <rPh sb="99" eb="101">
      <t>キョクタン</t>
    </rPh>
    <rPh sb="102" eb="104">
      <t>イジ</t>
    </rPh>
    <rPh sb="104" eb="106">
      <t>カンリ</t>
    </rPh>
    <rPh sb="106" eb="108">
      <t>ヒヨウ</t>
    </rPh>
    <rPh sb="109" eb="110">
      <t>ゾウ</t>
    </rPh>
    <rPh sb="117" eb="120">
      <t>サイテキカ</t>
    </rPh>
    <rPh sb="120" eb="122">
      <t>コウソウ</t>
    </rPh>
    <rPh sb="123" eb="124">
      <t>モト</t>
    </rPh>
    <rPh sb="127" eb="130">
      <t>ヘイジュンカ</t>
    </rPh>
    <rPh sb="132" eb="134">
      <t>シュウゼン</t>
    </rPh>
    <rPh sb="135" eb="137">
      <t>ジッシ</t>
    </rPh>
    <rPh sb="141" eb="143">
      <t>ヒツヨウ</t>
    </rPh>
    <phoneticPr fontId="15"/>
  </si>
  <si>
    <t xml:space="preserve">①収益的収支比率
　前年度と比べ若干の増加はあるものの70％を超えることなく低い水準が続いている。今後も人口減少が予想され使用料の増額が見込めず、繰入金等の使用料以外の収入に頼らざるを得ない状況が考えられる。
④企業債残高対事業規模比率
  ※決算統計において誤記により（正）630.72　とする。
　このことから、類似団体の平均は下回るが、年々人口減少に比例し収入も減少していることから、今後の老朽化による施設改修は慎重に行うべきである。
⑤経費回収率
　類似団体よりも低い水準にあり、人口減少と使用料増額バランスをどのように考えるかが大きな課題である。
⑦施設利用率
  地域全体の規模では、人口の減少傾向が要因である。
⑧水洗化率
　人口規模が小さいことから、世帯が新たに接続されることや転居により、分子と分母の差で大きく上回った。
</t>
    <rPh sb="1" eb="4">
      <t>シュウエキテキ</t>
    </rPh>
    <rPh sb="4" eb="6">
      <t>シュウシ</t>
    </rPh>
    <rPh sb="6" eb="8">
      <t>ヒリツ</t>
    </rPh>
    <rPh sb="10" eb="13">
      <t>ゼンネンド</t>
    </rPh>
    <rPh sb="14" eb="15">
      <t>クラ</t>
    </rPh>
    <rPh sb="16" eb="18">
      <t>ジャッカン</t>
    </rPh>
    <rPh sb="19" eb="21">
      <t>ゾウカ</t>
    </rPh>
    <rPh sb="31" eb="32">
      <t>コ</t>
    </rPh>
    <rPh sb="38" eb="39">
      <t>ヒク</t>
    </rPh>
    <rPh sb="40" eb="42">
      <t>スイジュン</t>
    </rPh>
    <rPh sb="43" eb="44">
      <t>ツヅ</t>
    </rPh>
    <rPh sb="49" eb="51">
      <t>コンゴ</t>
    </rPh>
    <rPh sb="52" eb="54">
      <t>ジンコウ</t>
    </rPh>
    <rPh sb="54" eb="56">
      <t>ゲンショウ</t>
    </rPh>
    <rPh sb="57" eb="59">
      <t>ヨソウ</t>
    </rPh>
    <rPh sb="61" eb="64">
      <t>シヨウリョウ</t>
    </rPh>
    <rPh sb="65" eb="67">
      <t>ゾウガク</t>
    </rPh>
    <rPh sb="68" eb="70">
      <t>ミコ</t>
    </rPh>
    <rPh sb="73" eb="75">
      <t>クリイレ</t>
    </rPh>
    <rPh sb="75" eb="76">
      <t>キン</t>
    </rPh>
    <rPh sb="76" eb="77">
      <t>トウ</t>
    </rPh>
    <rPh sb="122" eb="124">
      <t>ケッサン</t>
    </rPh>
    <rPh sb="124" eb="126">
      <t>トウケイ</t>
    </rPh>
    <rPh sb="130" eb="132">
      <t>ゴキ</t>
    </rPh>
    <rPh sb="136" eb="137">
      <t>セイ</t>
    </rPh>
    <rPh sb="158" eb="160">
      <t>ルイジ</t>
    </rPh>
    <rPh sb="160" eb="162">
      <t>ダンタイ</t>
    </rPh>
    <rPh sb="163" eb="165">
      <t>ヘイキン</t>
    </rPh>
    <rPh sb="166" eb="168">
      <t>シタマワ</t>
    </rPh>
    <rPh sb="171" eb="173">
      <t>ネンネン</t>
    </rPh>
    <rPh sb="173" eb="175">
      <t>ジンコウ</t>
    </rPh>
    <rPh sb="224" eb="226">
      <t>ケイヒ</t>
    </rPh>
    <rPh sb="226" eb="228">
      <t>カイシュウ</t>
    </rPh>
    <rPh sb="228" eb="229">
      <t>リツ</t>
    </rPh>
    <rPh sb="231" eb="233">
      <t>ルイジ</t>
    </rPh>
    <rPh sb="233" eb="235">
      <t>ダンタイ</t>
    </rPh>
    <rPh sb="238" eb="239">
      <t>ヒク</t>
    </rPh>
    <rPh sb="240" eb="242">
      <t>スイジュン</t>
    </rPh>
    <rPh sb="246" eb="248">
      <t>ジンコウ</t>
    </rPh>
    <rPh sb="248" eb="250">
      <t>ゲンショウ</t>
    </rPh>
    <rPh sb="251" eb="254">
      <t>シヨウリョウ</t>
    </rPh>
    <rPh sb="254" eb="256">
      <t>ゾウガク</t>
    </rPh>
    <rPh sb="266" eb="267">
      <t>カンガ</t>
    </rPh>
    <rPh sb="271" eb="272">
      <t>オオ</t>
    </rPh>
    <rPh sb="274" eb="276">
      <t>カダイ</t>
    </rPh>
    <rPh sb="282" eb="284">
      <t>シセツ</t>
    </rPh>
    <rPh sb="284" eb="286">
      <t>リヨウ</t>
    </rPh>
    <rPh sb="286" eb="287">
      <t>リツ</t>
    </rPh>
    <rPh sb="290" eb="292">
      <t>チイキ</t>
    </rPh>
    <rPh sb="292" eb="294">
      <t>ゼンタイ</t>
    </rPh>
    <rPh sb="295" eb="297">
      <t>キボ</t>
    </rPh>
    <rPh sb="300" eb="302">
      <t>ジンコウ</t>
    </rPh>
    <rPh sb="316" eb="319">
      <t>スイセンカ</t>
    </rPh>
    <rPh sb="319" eb="320">
      <t>リツ</t>
    </rPh>
    <rPh sb="322" eb="324">
      <t>ジンコウ</t>
    </rPh>
    <rPh sb="324" eb="326">
      <t>キボ</t>
    </rPh>
    <rPh sb="327" eb="328">
      <t>チイ</t>
    </rPh>
    <rPh sb="335" eb="337">
      <t>セタイ</t>
    </rPh>
    <rPh sb="338" eb="339">
      <t>アラ</t>
    </rPh>
    <rPh sb="341" eb="343">
      <t>セツゾク</t>
    </rPh>
    <rPh sb="349" eb="351">
      <t>テンキョ</t>
    </rPh>
    <rPh sb="355" eb="357">
      <t>ブンシ</t>
    </rPh>
    <rPh sb="358" eb="360">
      <t>ブンボ</t>
    </rPh>
    <rPh sb="361" eb="362">
      <t>サ</t>
    </rPh>
    <rPh sb="363" eb="364">
      <t>オオ</t>
    </rPh>
    <rPh sb="366" eb="368">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</si>
</sst>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5-4345-A30D-C1621C0176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F2B5-4345-A30D-C1621C0176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39.43</c:v>
                </c:pt>
                <c:pt idx="1">
                  <c:v>39.43</c:v>
                </c:pt>
                <c:pt idx="2">
                  <c:v>50.9</c:v>
                </c:pt>
                <c:pt idx="3">
                  <c:v>43.73</c:v>
                </c:pt>
                <c:pt idx="4">
                  <c:v>36.56</c:v>
                </c:pt>
              </c:numCache>
            </c:numRef>
          </c:val>
          <c:extLst>
            <c:ext xmlns:c16="http://schemas.microsoft.com/office/drawing/2014/chart" uri="{C3380CC4-5D6E-409C-BE32-E72D297353CC}">
              <c16:uniqueId val="{00000000-4858-4627-A33D-5DBE1ACC70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4858-4627-A33D-5DBE1ACC70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62.41</c:v>
                </c:pt>
                <c:pt idx="1">
                  <c:v>64.97</c:v>
                </c:pt>
                <c:pt idx="2">
                  <c:v>66.39</c:v>
                </c:pt>
                <c:pt idx="3">
                  <c:v>63.85</c:v>
                </c:pt>
                <c:pt idx="4">
                  <c:v>74.16</c:v>
                </c:pt>
              </c:numCache>
            </c:numRef>
          </c:val>
          <c:extLst>
            <c:ext xmlns:c16="http://schemas.microsoft.com/office/drawing/2014/chart" uri="{C3380CC4-5D6E-409C-BE32-E72D297353CC}">
              <c16:uniqueId val="{00000000-8655-4289-A19A-FC63BE92AA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8655-4289-A19A-FC63BE92AA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38.03</c:v>
                </c:pt>
                <c:pt idx="1">
                  <c:v>65.27</c:v>
                </c:pt>
                <c:pt idx="2">
                  <c:v>62.85</c:v>
                </c:pt>
                <c:pt idx="3">
                  <c:v>66.709999999999994</c:v>
                </c:pt>
                <c:pt idx="4">
                  <c:v>67.790000000000006</c:v>
                </c:pt>
              </c:numCache>
            </c:numRef>
          </c:val>
          <c:extLst>
            <c:ext xmlns:c16="http://schemas.microsoft.com/office/drawing/2014/chart" uri="{C3380CC4-5D6E-409C-BE32-E72D297353CC}">
              <c16:uniqueId val="{00000000-C237-45B2-BBD0-0574BB223B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7-45B2-BBD0-0574BB223B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CF-4FF2-9077-9D6AAA2627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CF-4FF2-9077-9D6AAA2627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4-4C3A-B711-B2807D3A9A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4-4C3A-B711-B2807D3A9A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A-47D1-A8C1-B030CC5AD5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A-47D1-A8C1-B030CC5AD5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6-47B3-BBC1-3098E395FC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6-47B3-BBC1-3098E395FC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254.96</c:v>
                </c:pt>
                <c:pt idx="1">
                  <c:v>244.41</c:v>
                </c:pt>
                <c:pt idx="2">
                  <c:v>234.31</c:v>
                </c:pt>
                <c:pt idx="3">
                  <c:v>227.19</c:v>
                </c:pt>
                <c:pt idx="4">
                  <c:v>7962.28</c:v>
                </c:pt>
              </c:numCache>
            </c:numRef>
          </c:val>
          <c:extLst>
            <c:ext xmlns:c16="http://schemas.microsoft.com/office/drawing/2014/chart" uri="{C3380CC4-5D6E-409C-BE32-E72D297353CC}">
              <c16:uniqueId val="{00000000-07FA-452B-BC12-340B12924D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07FA-452B-BC12-340B12924D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26.78</c:v>
                </c:pt>
                <c:pt idx="1">
                  <c:v>26.94</c:v>
                </c:pt>
                <c:pt idx="2">
                  <c:v>28.92</c:v>
                </c:pt>
                <c:pt idx="3">
                  <c:v>26.48</c:v>
                </c:pt>
                <c:pt idx="4">
                  <c:v>21.66</c:v>
                </c:pt>
              </c:numCache>
            </c:numRef>
          </c:val>
          <c:extLst>
            <c:ext xmlns:c16="http://schemas.microsoft.com/office/drawing/2014/chart" uri="{C3380CC4-5D6E-409C-BE32-E72D297353CC}">
              <c16:uniqueId val="{00000000-9693-427B-941E-5E2171700C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9693-427B-941E-5E2171700C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526.21</c:v>
                </c:pt>
                <c:pt idx="1">
                  <c:v>541.17999999999995</c:v>
                </c:pt>
                <c:pt idx="2">
                  <c:v>510.08</c:v>
                </c:pt>
                <c:pt idx="3">
                  <c:v>563.63</c:v>
                </c:pt>
                <c:pt idx="4">
                  <c:v>686.01</c:v>
                </c:pt>
              </c:numCache>
            </c:numRef>
          </c:val>
          <c:extLst>
            <c:ext xmlns:c16="http://schemas.microsoft.com/office/drawing/2014/chart" uri="{C3380CC4-5D6E-409C-BE32-E72D297353CC}">
              <c16:uniqueId val="{00000000-0AAE-46EF-ADBA-6B21C530A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0AAE-46EF-ADBA-6B21C530A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多賀町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7555</v>
      </c>
      <c r="AM8" s="66"/>
      <c r="AN8" s="66"/>
      <c r="AO8" s="66"/>
      <c r="AP8" s="66"/>
      <c r="AQ8" s="66"/>
      <c r="AR8" s="66"/>
      <c r="AS8" s="66"/>
      <c r="AT8" s="65">
        <f>データ!T6</f>
        <v>135.77000000000001</v>
      </c>
      <c r="AU8" s="65"/>
      <c r="AV8" s="65"/>
      <c r="AW8" s="65"/>
      <c r="AX8" s="65"/>
      <c r="AY8" s="65"/>
      <c r="AZ8" s="65"/>
      <c r="BA8" s="65"/>
      <c r="BB8" s="65">
        <f>データ!U6</f>
        <v>55.65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7.49</v>
      </c>
      <c r="Q10" s="65"/>
      <c r="R10" s="65"/>
      <c r="S10" s="65"/>
      <c r="T10" s="65"/>
      <c r="U10" s="65"/>
      <c r="V10" s="65"/>
      <c r="W10" s="65">
        <f>データ!Q6</f>
        <v>81.23</v>
      </c>
      <c r="X10" s="65"/>
      <c r="Y10" s="65"/>
      <c r="Z10" s="65"/>
      <c r="AA10" s="65"/>
      <c r="AB10" s="65"/>
      <c r="AC10" s="65"/>
      <c r="AD10" s="66">
        <f>データ!R6</f>
        <v>2700</v>
      </c>
      <c r="AE10" s="66"/>
      <c r="AF10" s="66"/>
      <c r="AG10" s="66"/>
      <c r="AH10" s="66"/>
      <c r="AI10" s="66"/>
      <c r="AJ10" s="66"/>
      <c r="AK10" s="2"/>
      <c r="AL10" s="66">
        <f>データ!V6</f>
        <v>565</v>
      </c>
      <c r="AM10" s="66"/>
      <c r="AN10" s="66"/>
      <c r="AO10" s="66"/>
      <c r="AP10" s="66"/>
      <c r="AQ10" s="66"/>
      <c r="AR10" s="66"/>
      <c r="AS10" s="66"/>
      <c r="AT10" s="65">
        <f>データ!W6</f>
        <v>0.88</v>
      </c>
      <c r="AU10" s="65"/>
      <c r="AV10" s="65"/>
      <c r="AW10" s="65"/>
      <c r="AX10" s="65"/>
      <c r="AY10" s="65"/>
      <c r="AZ10" s="65"/>
      <c r="BA10" s="65"/>
      <c r="BB10" s="65">
        <f>データ!X6</f>
        <v>642.04999999999995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lrWPS+GzW5BBdnUO/8pAMJedaA9JxFU8yg7vageGJRlnsJH810aqSZsHhvceUe8Wao5cV7D8H8k99taZGOzeQ==" saltValue="cKGyHl6tjdTH6aT/GA5H4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254436</v>
      </c>
      <c r="D6" s="32">
        <f t="shared" si="3"/>
        <v>47</v>
      </c>
      <c r="E6" s="32">
        <f t="shared" si="3"/>
        <v>17</v>
      </c>
      <c r="F6" s="32">
        <f t="shared" si="3"/>
        <v>5</v>
      </c>
      <c r="G6" s="32">
        <f t="shared" si="3"/>
        <v>0</v>
      </c>
      <c r="H6" s="32" t="str">
        <f t="shared" si="3"/>
        <v>滋賀県　多賀町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7.49</v>
      </c>
      <c r="Q6" s="33">
        <f t="shared" si="3"/>
        <v>81.23</v>
      </c>
      <c r="R6" s="33">
        <f t="shared" si="3"/>
        <v>2700</v>
      </c>
      <c r="S6" s="33">
        <f t="shared" si="3"/>
        <v>7555</v>
      </c>
      <c r="T6" s="33">
        <f t="shared" si="3"/>
        <v>135.77000000000001</v>
      </c>
      <c r="U6" s="33">
        <f t="shared" si="3"/>
        <v>55.65</v>
      </c>
      <c r="V6" s="33">
        <f t="shared" si="3"/>
        <v>565</v>
      </c>
      <c r="W6" s="33">
        <f t="shared" si="3"/>
        <v>0.88</v>
      </c>
      <c r="X6" s="33">
        <f t="shared" si="3"/>
        <v>642.04999999999995</v>
      </c>
      <c r="Y6" s="34">
        <f>IF(Y7="",NA(),Y7)</f>
        <v>38.03</v>
      </c>
      <c r="Z6" s="34">
        <f t="shared" ref="Z6:AH6" si="4">IF(Z7="",NA(),Z7)</f>
        <v>65.27</v>
      </c>
      <c r="AA6" s="34">
        <f t="shared" si="4"/>
        <v>62.85</v>
      </c>
      <c r="AB6" s="34">
        <f t="shared" si="4"/>
        <v>66.709999999999994</v>
      </c>
      <c r="AC6" s="34">
        <f t="shared" si="4"/>
        <v>67.790000000000006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254.96</v>
      </c>
      <c r="BG6" s="34">
        <f t="shared" ref="BG6:BO6" si="7">IF(BG7="",NA(),BG7)</f>
        <v>244.41</v>
      </c>
      <c r="BH6" s="34">
        <f t="shared" si="7"/>
        <v>234.31</v>
      </c>
      <c r="BI6" s="34">
        <f t="shared" si="7"/>
        <v>227.19</v>
      </c>
      <c r="BJ6" s="34">
        <f t="shared" si="7"/>
        <v>7962.28</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26.78</v>
      </c>
      <c r="BR6" s="34">
        <f t="shared" ref="BR6:BZ6" si="8">IF(BR7="",NA(),BR7)</f>
        <v>26.94</v>
      </c>
      <c r="BS6" s="34">
        <f t="shared" si="8"/>
        <v>28.92</v>
      </c>
      <c r="BT6" s="34">
        <f t="shared" si="8"/>
        <v>26.48</v>
      </c>
      <c r="BU6" s="34">
        <f t="shared" si="8"/>
        <v>21.66</v>
      </c>
      <c r="BV6" s="34">
        <f t="shared" si="8"/>
        <v>41.04</v>
      </c>
      <c r="BW6" s="34">
        <f t="shared" si="8"/>
        <v>41.08</v>
      </c>
      <c r="BX6" s="34">
        <f t="shared" si="8"/>
        <v>41.34</v>
      </c>
      <c r="BY6" s="34">
        <f t="shared" si="8"/>
        <v>40.06</v>
      </c>
      <c r="BZ6" s="34">
        <f t="shared" si="8"/>
        <v>41.25</v>
      </c>
      <c r="CA6" s="33" t="str">
        <f>IF(CA7="","",IF(CA7="-","【-】","【"&amp;SUBSTITUTE(TEXT(CA7,"#,##0.00"),"-","△")&amp;"】"))</f>
        <v>【60.64】</v>
      </c>
      <c r="CB6" s="34">
        <f>IF(CB7="",NA(),CB7)</f>
        <v>526.21</v>
      </c>
      <c r="CC6" s="34">
        <f t="shared" ref="CC6:CK6" si="9">IF(CC7="",NA(),CC7)</f>
        <v>541.17999999999995</v>
      </c>
      <c r="CD6" s="34">
        <f t="shared" si="9"/>
        <v>510.08</v>
      </c>
      <c r="CE6" s="34">
        <f t="shared" si="9"/>
        <v>563.63</v>
      </c>
      <c r="CF6" s="34">
        <f t="shared" si="9"/>
        <v>686.01</v>
      </c>
      <c r="CG6" s="34">
        <f t="shared" si="9"/>
        <v>357.08</v>
      </c>
      <c r="CH6" s="34">
        <f t="shared" si="9"/>
        <v>378.08</v>
      </c>
      <c r="CI6" s="34">
        <f t="shared" si="9"/>
        <v>357.49</v>
      </c>
      <c r="CJ6" s="34">
        <f t="shared" si="9"/>
        <v>355.22</v>
      </c>
      <c r="CK6" s="34">
        <f t="shared" si="9"/>
        <v>334.48</v>
      </c>
      <c r="CL6" s="33" t="str">
        <f>IF(CL7="","",IF(CL7="-","【-】","【"&amp;SUBSTITUTE(TEXT(CL7,"#,##0.00"),"-","△")&amp;"】"))</f>
        <v>【255.52】</v>
      </c>
      <c r="CM6" s="34">
        <f>IF(CM7="",NA(),CM7)</f>
        <v>39.43</v>
      </c>
      <c r="CN6" s="34">
        <f t="shared" ref="CN6:CV6" si="10">IF(CN7="",NA(),CN7)</f>
        <v>39.43</v>
      </c>
      <c r="CO6" s="34">
        <f t="shared" si="10"/>
        <v>50.9</v>
      </c>
      <c r="CP6" s="34">
        <f t="shared" si="10"/>
        <v>43.73</v>
      </c>
      <c r="CQ6" s="34">
        <f t="shared" si="10"/>
        <v>36.56</v>
      </c>
      <c r="CR6" s="34">
        <f t="shared" si="10"/>
        <v>45.95</v>
      </c>
      <c r="CS6" s="34">
        <f t="shared" si="10"/>
        <v>44.69</v>
      </c>
      <c r="CT6" s="34">
        <f t="shared" si="10"/>
        <v>44.69</v>
      </c>
      <c r="CU6" s="34">
        <f t="shared" si="10"/>
        <v>42.84</v>
      </c>
      <c r="CV6" s="34">
        <f t="shared" si="10"/>
        <v>40.93</v>
      </c>
      <c r="CW6" s="33" t="str">
        <f>IF(CW7="","",IF(CW7="-","【-】","【"&amp;SUBSTITUTE(TEXT(CW7,"#,##0.00"),"-","△")&amp;"】"))</f>
        <v>【52.49】</v>
      </c>
      <c r="CX6" s="34">
        <f>IF(CX7="",NA(),CX7)</f>
        <v>62.41</v>
      </c>
      <c r="CY6" s="34">
        <f t="shared" ref="CY6:DG6" si="11">IF(CY7="",NA(),CY7)</f>
        <v>64.97</v>
      </c>
      <c r="CZ6" s="34">
        <f t="shared" si="11"/>
        <v>66.39</v>
      </c>
      <c r="DA6" s="34">
        <f t="shared" si="11"/>
        <v>63.85</v>
      </c>
      <c r="DB6" s="34">
        <f t="shared" si="11"/>
        <v>74.16</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254436</v>
      </c>
      <c r="D7" s="36">
        <v>47</v>
      </c>
      <c r="E7" s="36">
        <v>17</v>
      </c>
      <c r="F7" s="36">
        <v>5</v>
      </c>
      <c r="G7" s="36">
        <v>0</v>
      </c>
      <c r="H7" s="36" t="s">
        <v>110</v>
      </c>
      <c r="I7" s="36" t="s">
        <v>111</v>
      </c>
      <c r="J7" s="36" t="s">
        <v>112</v>
      </c>
      <c r="K7" s="36" t="s">
        <v>113</v>
      </c>
      <c r="L7" s="36" t="s">
        <v>114</v>
      </c>
      <c r="M7" s="36" t="s">
        <v>115</v>
      </c>
      <c r="N7" s="37" t="s">
        <v>116</v>
      </c>
      <c r="O7" s="37" t="s">
        <v>117</v>
      </c>
      <c r="P7" s="37">
        <v>7.49</v>
      </c>
      <c r="Q7" s="37">
        <v>81.23</v>
      </c>
      <c r="R7" s="37">
        <v>2700</v>
      </c>
      <c r="S7" s="37">
        <v>7555</v>
      </c>
      <c r="T7" s="37">
        <v>135.77000000000001</v>
      </c>
      <c r="U7" s="37">
        <v>55.65</v>
      </c>
      <c r="V7" s="37">
        <v>565</v>
      </c>
      <c r="W7" s="37">
        <v>0.88</v>
      </c>
      <c r="X7" s="37">
        <v>642.04999999999995</v>
      </c>
      <c r="Y7" s="37">
        <v>38.03</v>
      </c>
      <c r="Z7" s="37">
        <v>65.27</v>
      </c>
      <c r="AA7" s="37">
        <v>62.85</v>
      </c>
      <c r="AB7" s="37">
        <v>66.709999999999994</v>
      </c>
      <c r="AC7" s="37">
        <v>67.790000000000006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254.96</v>
      </c>
      <c r="BG7" s="37">
        <v>244.41</v>
      </c>
      <c r="BH7" s="37">
        <v>234.31</v>
      </c>
      <c r="BI7" s="37">
        <v>227.19</v>
      </c>
      <c r="BJ7" s="37">
        <v>7962.28</v>
      </c>
      <c r="BK7" s="37">
        <v>1117.1099999999999</v>
      </c>
      <c r="BL7" s="37">
        <v>1161.05</v>
      </c>
      <c r="BM7" s="37">
        <v>979.89</v>
      </c>
      <c r="BN7" s="37">
        <v>1051.43</v>
      </c>
      <c r="BO7" s="37">
        <v>982.29</v>
      </c>
      <c r="BP7" s="37">
        <v>814.89</v>
      </c>
      <c r="BQ7" s="37">
        <v>26.78</v>
      </c>
      <c r="BR7" s="37">
        <v>26.94</v>
      </c>
      <c r="BS7" s="37">
        <v>28.92</v>
      </c>
      <c r="BT7" s="37">
        <v>26.48</v>
      </c>
      <c r="BU7" s="37">
        <v>21.66</v>
      </c>
      <c r="BV7" s="37">
        <v>41.04</v>
      </c>
      <c r="BW7" s="37">
        <v>41.08</v>
      </c>
      <c r="BX7" s="37">
        <v>41.34</v>
      </c>
      <c r="BY7" s="37">
        <v>40.06</v>
      </c>
      <c r="BZ7" s="37">
        <v>41.25</v>
      </c>
      <c r="CA7" s="37">
        <v>60.64</v>
      </c>
      <c r="CB7" s="37">
        <v>526.21</v>
      </c>
      <c r="CC7" s="37">
        <v>541.17999999999995</v>
      </c>
      <c r="CD7" s="37">
        <v>510.08</v>
      </c>
      <c r="CE7" s="37">
        <v>563.63</v>
      </c>
      <c r="CF7" s="37">
        <v>686.01</v>
      </c>
      <c r="CG7" s="37">
        <v>357.08</v>
      </c>
      <c r="CH7" s="37">
        <v>378.08</v>
      </c>
      <c r="CI7" s="37">
        <v>357.49</v>
      </c>
      <c r="CJ7" s="37">
        <v>355.22</v>
      </c>
      <c r="CK7" s="37">
        <v>334.48</v>
      </c>
      <c r="CL7" s="37">
        <v>255.52</v>
      </c>
      <c r="CM7" s="37">
        <v>39.43</v>
      </c>
      <c r="CN7" s="37">
        <v>39.43</v>
      </c>
      <c r="CO7" s="37">
        <v>50.9</v>
      </c>
      <c r="CP7" s="37">
        <v>43.73</v>
      </c>
      <c r="CQ7" s="37">
        <v>36.56</v>
      </c>
      <c r="CR7" s="37">
        <v>45.95</v>
      </c>
      <c r="CS7" s="37">
        <v>44.69</v>
      </c>
      <c r="CT7" s="37">
        <v>44.69</v>
      </c>
      <c r="CU7" s="37">
        <v>42.84</v>
      </c>
      <c r="CV7" s="37">
        <v>40.93</v>
      </c>
      <c r="CW7" s="37">
        <v>52.49</v>
      </c>
      <c r="CX7" s="37">
        <v>62.41</v>
      </c>
      <c r="CY7" s="37">
        <v>64.97</v>
      </c>
      <c r="CZ7" s="37">
        <v>66.39</v>
      </c>
      <c r="DA7" s="37">
        <v>63.85</v>
      </c>
      <c r="DB7" s="37">
        <v>74.16</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cp:lastPrinted>2019-02-08T13:12:04Z</cp:lastPrinted>
  <dcterms:created xsi:type="dcterms:W3CDTF">2018-12-03T09:26:38Z</dcterms:created>
  <dcterms:modified xsi:type="dcterms:W3CDTF">2019-02-12T04:38:43Z</dcterms:modified>
  <cp:category/>
</cp:coreProperties>
</file>