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h29021\Desktop\H30 比較分析表\"/>
    </mc:Choice>
  </mc:AlternateContent>
  <workbookProtection workbookAlgorithmName="SHA-512" workbookHashValue="I3WwDHEAWz7ML5BQK7/mdavUicKRDp6+lYzdgvFB6DEyL3nnaIsKFvblA369BTtQqGOPWQ9DdK2HsLCybixJ3g==" workbookSaltValue="rpKDWIAllDlhp4Wx98vaNQ==" workbookSpinCount="100000" lockStructure="1"/>
  <bookViews>
    <workbookView xWindow="0" yWindow="0" windowWidth="20490" windowHeight="6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 r="E10" i="5" l="1"/>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<sst xmlns="http://schemas.openxmlformats.org/spreadsheetml/2006/main" count="240" uniqueCount="126">
  <si>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</si>
  <si>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</si>
  <si>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</si>
  <si>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</si>
  <si>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</si>
  <si>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</si>
  <si>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</si>
  <si>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</si>
  <si>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</si>
  <si>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</si>
  <si>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</si>
  <si>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</si>
  <si>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</si>
  <si>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</si>
  <si>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</si>
  <si>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</si>
  <si>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</si>
  <si>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</si>
  <si>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</si>
  <si>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</si>
  <si>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</si>
  <si>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</si>
  <si>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</si>
  <si>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</si>
  <si>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</si>
  <si>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</si>
  <si>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</si>
  <si>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</si>
  <si>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</si>
  <si>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</si>
  <si>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</si>
  <si>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</si>
  <si>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</si>
  <si>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</si>
  <si>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</si>
  <si>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</si>
  <si>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</si>
  <si>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</si>
  <si>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</si>
  <si>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</si>
  <si>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</si>
  <si>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</si>
  <si>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</si>
  <si>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</si>
  <si>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</si>
  <si>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</si>
  <si>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</si>
  <si>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</si>
  <si>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</si>
  <si>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</si>
  <si>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</si>
  <si>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</si>
  <si>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</si>
  <si>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</si>
  <si>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</si>
  <si>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</si>
  <si>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</si>
  <si>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</si>
  <si>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</si>
  <si>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</si>
  <si>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</si>
  <si>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</si>
  <si>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</si>
  <si>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</si>
  <si>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</si>
  <si>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</si>
  <si>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</si>
  <si>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</si>
  <si>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</si>
  <si>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</si>
  <si>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</si>
  <si>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</si>
  <si>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</si>
  <si>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</si>
  <si>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</si>
  <si>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</si>
  <si>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</si>
  <si>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</si>
  <si>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</si>
  <si>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</si>
  <si>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</si>
  <si>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</si>
  <si>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</si>
  <si>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</si>
  <si>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</si>
  <si>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</si>
  <si>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</si>
  <si>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</si>
  <si>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</si>
  <si>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</si>
  <si>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</si>
  <si>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</si>
  <si>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</si>
  <si>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</si>
  <si>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</si>
  <si>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</si>
  <si>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</si>
  <si>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</si>
  <si>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</si>
  <si>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</si>
  <si>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</si>
  <si>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</si>
  <si>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</si>
  <si>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</si>
  <si>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</si>
  <si>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</si>
  <si>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</si>
  <si>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</si>
  <si>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</si>
  <si>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</si>
  <si>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</si>
  <si>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</si>
  <si>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</si>
  <si>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</si>
  <si>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</si>
  <si>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</si>
  <si>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</si>
  <si>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</si>
  <si>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</si>
  <si>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</si>
  <si>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</si>
  <si>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</si>
  <si>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</si>
  <si>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が前年度よりさらに減少し、起債償還金の増により比率が落ち込んだ形になったが、住宅開発による人口増や維持管理の削減に努めており今後上昇傾向になると考えている。しかし、依然100％を割り込んでいることから更なる取り組みが必要である。
④企業債残高対事業規模比率
　類似団体と比較すると低水準であるが、据え置き分の償還が始まり例年に比べ突出した形となった。今後将来的な経営の健全化のため留意が必要。
⑤経費回収率
　収益的収支比率に比例し、類似団体の平均を大幅に減少した。計画的な維持管理に努めるとともに、料金設定だけの問題か否かの分析と将来的に使用料の増額改定を視野に入れた企業運営の必要がある。
⑥汚水処理原価
　平成29年度で類似団体の平均を大きく上回り、有収水量１㎥あたりの処理コストが高いと考えられ、投資の効率化等経営改善に努める。
⑦施設利用率および⑧水洗化率
　類似団体と比較しても高水準であり普及が進んでいると考えられるが、高齢者宅への接続普及促進が課題である。
　</t>
    <rPh sb="1" eb="4">
      <t>シュウエキテキ</t>
    </rPh>
    <rPh sb="4" eb="6">
      <t>シュウシ</t>
    </rPh>
    <rPh sb="6" eb="8">
      <t>ヒリツ</t>
    </rPh>
    <rPh sb="10" eb="12">
      <t>リョウキン</t>
    </rPh>
    <rPh sb="12" eb="14">
      <t>シュウニュウ</t>
    </rPh>
    <rPh sb="23" eb="25">
      <t>ゲンショウ</t>
    </rPh>
    <rPh sb="27" eb="29">
      <t>キサイ</t>
    </rPh>
    <rPh sb="29" eb="31">
      <t>ショウカン</t>
    </rPh>
    <rPh sb="31" eb="32">
      <t>キン</t>
    </rPh>
    <rPh sb="33" eb="34">
      <t>ゾウ</t>
    </rPh>
    <rPh sb="37" eb="39">
      <t>ヒリツ</t>
    </rPh>
    <rPh sb="40" eb="41">
      <t>オ</t>
    </rPh>
    <rPh sb="42" eb="43">
      <t>コ</t>
    </rPh>
    <rPh sb="45" eb="46">
      <t>カタチ</t>
    </rPh>
    <rPh sb="52" eb="54">
      <t>ジュウタク</t>
    </rPh>
    <rPh sb="54" eb="56">
      <t>カイハツ</t>
    </rPh>
    <rPh sb="59" eb="62">
      <t>ジンコウゾウ</t>
    </rPh>
    <rPh sb="63" eb="65">
      <t>イジ</t>
    </rPh>
    <rPh sb="65" eb="67">
      <t>カンリ</t>
    </rPh>
    <rPh sb="68" eb="70">
      <t>サクゲン</t>
    </rPh>
    <rPh sb="71" eb="72">
      <t>ツト</t>
    </rPh>
    <rPh sb="76" eb="78">
      <t>コンゴ</t>
    </rPh>
    <rPh sb="86" eb="87">
      <t>カンガ</t>
    </rPh>
    <rPh sb="96" eb="98">
      <t>イゼン</t>
    </rPh>
    <rPh sb="103" eb="104">
      <t>ワ</t>
    </rPh>
    <rPh sb="105" eb="106">
      <t>コ</t>
    </rPh>
    <rPh sb="114" eb="115">
      <t>サラ</t>
    </rPh>
    <rPh sb="117" eb="118">
      <t>ト</t>
    </rPh>
    <rPh sb="119" eb="120">
      <t>ク</t>
    </rPh>
    <rPh sb="122" eb="124">
      <t>ヒツヨウ</t>
    </rPh>
    <rPh sb="130" eb="132">
      <t>キギョウ</t>
    </rPh>
    <rPh sb="132" eb="133">
      <t>サイ</t>
    </rPh>
    <rPh sb="133" eb="135">
      <t>ザンダカ</t>
    </rPh>
    <rPh sb="135" eb="136">
      <t>タイ</t>
    </rPh>
    <rPh sb="136" eb="138">
      <t>ジギョウ</t>
    </rPh>
    <rPh sb="138" eb="140">
      <t>キボ</t>
    </rPh>
    <rPh sb="140" eb="142">
      <t>ヒリツ</t>
    </rPh>
    <rPh sb="144" eb="146">
      <t>ルイジ</t>
    </rPh>
    <rPh sb="146" eb="148">
      <t>ダンタイ</t>
    </rPh>
    <rPh sb="149" eb="151">
      <t>ヒカク</t>
    </rPh>
    <rPh sb="162" eb="163">
      <t>ス</t>
    </rPh>
    <rPh sb="164" eb="165">
      <t>オ</t>
    </rPh>
    <rPh sb="166" eb="167">
      <t>フン</t>
    </rPh>
    <rPh sb="168" eb="170">
      <t>ショウカン</t>
    </rPh>
    <rPh sb="171" eb="172">
      <t>ハジ</t>
    </rPh>
    <rPh sb="174" eb="176">
      <t>レイネン</t>
    </rPh>
    <rPh sb="177" eb="178">
      <t>クラ</t>
    </rPh>
    <rPh sb="179" eb="181">
      <t>トッシュツ</t>
    </rPh>
    <rPh sb="183" eb="184">
      <t>カタチ</t>
    </rPh>
    <rPh sb="189" eb="191">
      <t>コンゴ</t>
    </rPh>
    <rPh sb="191" eb="194">
      <t>ショウライテキ</t>
    </rPh>
    <rPh sb="195" eb="197">
      <t>ケイエイ</t>
    </rPh>
    <rPh sb="198" eb="201">
      <t>ケンゼンカ</t>
    </rPh>
    <rPh sb="204" eb="206">
      <t>リュウイ</t>
    </rPh>
    <rPh sb="207" eb="209">
      <t>ヒツヨウ</t>
    </rPh>
    <rPh sb="212" eb="214">
      <t>ケイヒ</t>
    </rPh>
    <rPh sb="214" eb="216">
      <t>カイシュウ</t>
    </rPh>
    <rPh sb="216" eb="217">
      <t>リツ</t>
    </rPh>
    <rPh sb="219" eb="222">
      <t>シュウエキテキ</t>
    </rPh>
    <rPh sb="222" eb="224">
      <t>シュウシ</t>
    </rPh>
    <rPh sb="224" eb="226">
      <t>ヒリツ</t>
    </rPh>
    <rPh sb="227" eb="229">
      <t>ヒレイ</t>
    </rPh>
    <rPh sb="231" eb="233">
      <t>ルイジ</t>
    </rPh>
    <rPh sb="233" eb="235">
      <t>ダンタイ</t>
    </rPh>
    <rPh sb="236" eb="238">
      <t>ヘイキン</t>
    </rPh>
    <rPh sb="239" eb="241">
      <t>オオハバ</t>
    </rPh>
    <rPh sb="242" eb="244">
      <t>ゲンショウ</t>
    </rPh>
    <rPh sb="247" eb="250">
      <t>ケイカクテキ</t>
    </rPh>
    <rPh sb="251" eb="253">
      <t>イジ</t>
    </rPh>
    <rPh sb="253" eb="255">
      <t>カンリ</t>
    </rPh>
    <rPh sb="256" eb="257">
      <t>ツト</t>
    </rPh>
    <rPh sb="264" eb="266">
      <t>リョウキン</t>
    </rPh>
    <rPh sb="266" eb="268">
      <t>セッテイ</t>
    </rPh>
    <rPh sb="271" eb="273">
      <t>モンダイ</t>
    </rPh>
    <rPh sb="274" eb="275">
      <t>イナ</t>
    </rPh>
    <rPh sb="277" eb="279">
      <t>ブンセキ</t>
    </rPh>
    <rPh sb="280" eb="283">
      <t>ショウライテキ</t>
    </rPh>
    <rPh sb="284" eb="287">
      <t>シヨウリョウ</t>
    </rPh>
    <rPh sb="288" eb="290">
      <t>ゾウガク</t>
    </rPh>
    <rPh sb="290" eb="292">
      <t>カイテイ</t>
    </rPh>
    <rPh sb="293" eb="295">
      <t>シヤ</t>
    </rPh>
    <rPh sb="296" eb="297">
      <t>イ</t>
    </rPh>
    <rPh sb="299" eb="301">
      <t>キギョウ</t>
    </rPh>
    <rPh sb="301" eb="303">
      <t>ウンエイ</t>
    </rPh>
    <rPh sb="304" eb="306">
      <t>ヒツヨウ</t>
    </rPh>
    <rPh sb="312" eb="314">
      <t>オスイ</t>
    </rPh>
    <rPh sb="314" eb="316">
      <t>ショリ</t>
    </rPh>
    <rPh sb="316" eb="318">
      <t>ゲンカ</t>
    </rPh>
    <rPh sb="320" eb="322">
      <t>ヘイセイ</t>
    </rPh>
    <rPh sb="324" eb="326">
      <t>ネンド</t>
    </rPh>
    <rPh sb="327" eb="329">
      <t>ルイジ</t>
    </rPh>
    <rPh sb="329" eb="331">
      <t>ダンタイ</t>
    </rPh>
    <rPh sb="384" eb="386">
      <t>シセツ</t>
    </rPh>
    <rPh sb="386" eb="388">
      <t>リヨウ</t>
    </rPh>
    <rPh sb="388" eb="389">
      <t>リツ</t>
    </rPh>
    <rPh sb="393" eb="396">
      <t>スイセンカ</t>
    </rPh>
    <rPh sb="396" eb="397">
      <t>リツ</t>
    </rPh>
    <rPh sb="399" eb="401">
      <t>ルイジ</t>
    </rPh>
    <rPh sb="401" eb="403">
      <t>ダンタイ</t>
    </rPh>
    <rPh sb="404" eb="406">
      <t>ヒカク</t>
    </rPh>
    <rPh sb="409" eb="412">
      <t>コウスイジュン</t>
    </rPh>
    <rPh sb="415" eb="417">
      <t>フキュウ</t>
    </rPh>
    <rPh sb="418" eb="419">
      <t>スス</t>
    </rPh>
    <rPh sb="424" eb="425">
      <t>カンガ</t>
    </rPh>
    <rPh sb="431" eb="434">
      <t>コウレイシャ</t>
    </rPh>
    <rPh sb="434" eb="435">
      <t>タク</t>
    </rPh>
    <rPh sb="437" eb="439">
      <t>セツゾク</t>
    </rPh>
    <rPh sb="439" eb="441">
      <t>フキュウ</t>
    </rPh>
    <rPh sb="441" eb="443">
      <t>ソクシン</t>
    </rPh>
    <rPh sb="444" eb="446">
      <t>カダイ</t>
    </rPh>
    <phoneticPr fontId="15"/>
  </si>
  <si>
    <t>　マンホールポンプ場について、平成27年度に長寿命化計画、平成28年度に実施設計を完了し、順次計画的に改修を実施している。</t>
    <rPh sb="9" eb="10">
      <t>ジョウ</t>
    </rPh>
    <phoneticPr fontId="15"/>
  </si>
  <si>
    <t>　運営については料金収入だけでは賄えず一般会計からの繰入に頼っているのが実情である。高齢者世帯の接続は望めないことから概ね接続は完了したとも言える。また近年、開発による世帯増による期待もあるが、節水型機器の設置が主流であることにより繰入が不要になるほどの大幅な収入増には繋がらないと予想される。
　今後、地方公営企業会計の適用を予定する中で、経営戦略やストックマネジメント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5">
      <t>コウレイシャ</t>
    </rPh>
    <rPh sb="45" eb="47">
      <t>セタイ</t>
    </rPh>
    <rPh sb="48" eb="50">
      <t>セツゾク</t>
    </rPh>
    <rPh sb="51" eb="52">
      <t>ノゾ</t>
    </rPh>
    <rPh sb="59" eb="60">
      <t>オオム</t>
    </rPh>
    <rPh sb="61" eb="63">
      <t>セツゾク</t>
    </rPh>
    <rPh sb="64" eb="66">
      <t>カンリョウ</t>
    </rPh>
    <rPh sb="70" eb="71">
      <t>イ</t>
    </rPh>
    <rPh sb="76" eb="78">
      <t>キンネン</t>
    </rPh>
    <rPh sb="79" eb="81">
      <t>カイハツ</t>
    </rPh>
    <rPh sb="84" eb="86">
      <t>セタイ</t>
    </rPh>
    <rPh sb="86" eb="87">
      <t>ゾウ</t>
    </rPh>
    <rPh sb="90" eb="92">
      <t>キタイ</t>
    </rPh>
    <rPh sb="97" eb="100">
      <t>セッスイガタ</t>
    </rPh>
    <rPh sb="100" eb="102">
      <t>キキ</t>
    </rPh>
    <rPh sb="103" eb="105">
      <t>セッチ</t>
    </rPh>
    <rPh sb="106" eb="108">
      <t>シュリュウ</t>
    </rPh>
    <rPh sb="116" eb="118">
      <t>クリイレ</t>
    </rPh>
    <rPh sb="119" eb="121">
      <t>フヨウ</t>
    </rPh>
    <rPh sb="127" eb="129">
      <t>オオハバ</t>
    </rPh>
    <rPh sb="130" eb="132">
      <t>シュウニュウ</t>
    </rPh>
    <rPh sb="132" eb="133">
      <t>ゾウ</t>
    </rPh>
    <rPh sb="135" eb="136">
      <t>ツナ</t>
    </rPh>
    <rPh sb="141" eb="143">
      <t>ヨソウ</t>
    </rPh>
    <rPh sb="149" eb="151">
      <t>コンゴ</t>
    </rPh>
    <rPh sb="152" eb="154">
      <t>チホウ</t>
    </rPh>
    <rPh sb="154" eb="156">
      <t>コウエイ</t>
    </rPh>
    <rPh sb="156" eb="158">
      <t>キギョウ</t>
    </rPh>
    <rPh sb="158" eb="160">
      <t>カイケイ</t>
    </rPh>
    <rPh sb="161" eb="163">
      <t>テキヨウ</t>
    </rPh>
    <rPh sb="164" eb="166">
      <t>ヨテイ</t>
    </rPh>
    <rPh sb="168" eb="169">
      <t>ナカ</t>
    </rPh>
    <rPh sb="171" eb="173">
      <t>ケイエイ</t>
    </rPh>
    <rPh sb="173" eb="175">
      <t>センリャク</t>
    </rPh>
    <rPh sb="187" eb="189">
      <t>カツヨウ</t>
    </rPh>
    <rPh sb="191" eb="193">
      <t>テキセツ</t>
    </rPh>
    <rPh sb="194" eb="196">
      <t>イジ</t>
    </rPh>
    <rPh sb="196" eb="198">
      <t>カンリ</t>
    </rPh>
    <rPh sb="199" eb="201">
      <t>カイチク</t>
    </rPh>
    <rPh sb="201" eb="203">
      <t>シュウゼン</t>
    </rPh>
    <rPh sb="204" eb="206">
      <t>ジッシ</t>
    </rPh>
    <rPh sb="212" eb="215">
      <t>シヨウリョウ</t>
    </rPh>
    <rPh sb="216" eb="218">
      <t>ゾウガク</t>
    </rPh>
    <rPh sb="218" eb="220">
      <t>カイテイ</t>
    </rPh>
    <rPh sb="221" eb="223">
      <t>ケントウ</t>
    </rPh>
    <rPh sb="224" eb="225">
      <t>オコナ</t>
    </rPh>
    <rPh sb="229" eb="231">
      <t>ケンゼン</t>
    </rPh>
    <rPh sb="232" eb="234">
      <t>ケイエイ</t>
    </rPh>
    <rPh sb="234" eb="236">
      <t>ドリョク</t>
    </rPh>
    <rPh sb="237" eb="239">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</si>
</sst>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1-470E-A163-F96A200064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9F31-470E-A163-F96A200064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73.58</c:v>
                </c:pt>
                <c:pt idx="1">
                  <c:v>76.83</c:v>
                </c:pt>
                <c:pt idx="2">
                  <c:v>76.83</c:v>
                </c:pt>
                <c:pt idx="3">
                  <c:v>77.040000000000006</c:v>
                </c:pt>
                <c:pt idx="4">
                  <c:v>76.790000000000006</c:v>
                </c:pt>
              </c:numCache>
            </c:numRef>
          </c:val>
          <c:extLst>
            <c:ext xmlns:c16="http://schemas.microsoft.com/office/drawing/2014/chart" uri="{C3380CC4-5D6E-409C-BE32-E72D297353CC}">
              <c16:uniqueId val="{00000000-CBA4-4BEB-8300-B80C6BEFFE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CBA4-4BEB-8300-B80C6BEFFE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94.64</c:v>
                </c:pt>
                <c:pt idx="1">
                  <c:v>94.65</c:v>
                </c:pt>
                <c:pt idx="2">
                  <c:v>94.78</c:v>
                </c:pt>
                <c:pt idx="3">
                  <c:v>94.74</c:v>
                </c:pt>
                <c:pt idx="4">
                  <c:v>95.86</c:v>
                </c:pt>
              </c:numCache>
            </c:numRef>
          </c:val>
          <c:extLst>
            <c:ext xmlns:c16="http://schemas.microsoft.com/office/drawing/2014/chart" uri="{C3380CC4-5D6E-409C-BE32-E72D297353CC}">
              <c16:uniqueId val="{00000000-8373-4E1C-891D-EAA5A8BD52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8373-4E1C-891D-EAA5A8BD52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66.069999999999993</c:v>
                </c:pt>
                <c:pt idx="1">
                  <c:v>79.959999999999994</c:v>
                </c:pt>
                <c:pt idx="2">
                  <c:v>89.92</c:v>
                </c:pt>
                <c:pt idx="3">
                  <c:v>82.9</c:v>
                </c:pt>
                <c:pt idx="4">
                  <c:v>81.900000000000006</c:v>
                </c:pt>
              </c:numCache>
            </c:numRef>
          </c:val>
          <c:extLst>
            <c:ext xmlns:c16="http://schemas.microsoft.com/office/drawing/2014/chart" uri="{C3380CC4-5D6E-409C-BE32-E72D297353CC}">
              <c16:uniqueId val="{00000000-28CF-487F-A3A7-0B9C67FEF6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F-487F-A3A7-0B9C67FEF6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B-4AB0-BD4D-EBBA91B27C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B-4AB0-BD4D-EBBA91B27C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F-4054-A26F-5A97BF668A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F-4054-A26F-5A97BF668A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7-44F7-A7D4-732EE22ECE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7-44F7-A7D4-732EE22ECE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44-4B14-8F90-FF0DA1F312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44-4B14-8F90-FF0DA1F312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899.65</c:v>
                </c:pt>
                <c:pt idx="1">
                  <c:v>832.47</c:v>
                </c:pt>
                <c:pt idx="2">
                  <c:v>723.55</c:v>
                </c:pt>
                <c:pt idx="3">
                  <c:v>617.57000000000005</c:v>
                </c:pt>
                <c:pt idx="4">
                  <c:v>921.76</c:v>
                </c:pt>
              </c:numCache>
            </c:numRef>
          </c:val>
          <c:extLst>
            <c:ext xmlns:c16="http://schemas.microsoft.com/office/drawing/2014/chart" uri="{C3380CC4-5D6E-409C-BE32-E72D297353CC}">
              <c16:uniqueId val="{00000000-0FE1-4F70-8AD6-ADCD23345D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0FE1-4F70-8AD6-ADCD23345D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75.25</c:v>
                </c:pt>
                <c:pt idx="1">
                  <c:v>78.73</c:v>
                </c:pt>
                <c:pt idx="2">
                  <c:v>75.44</c:v>
                </c:pt>
                <c:pt idx="3">
                  <c:v>75.59</c:v>
                </c:pt>
                <c:pt idx="4">
                  <c:v>77.89</c:v>
                </c:pt>
              </c:numCache>
            </c:numRef>
          </c:val>
          <c:extLst>
            <c:ext xmlns:c16="http://schemas.microsoft.com/office/drawing/2014/chart" uri="{C3380CC4-5D6E-409C-BE32-E72D297353CC}">
              <c16:uniqueId val="{00000000-9B9B-41B3-9776-28D39D7E7D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9B9B-41B3-9776-28D39D7E7D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235.14</c:v>
                </c:pt>
                <c:pt idx="1">
                  <c:v>230.81</c:v>
                </c:pt>
                <c:pt idx="2">
                  <c:v>243.78</c:v>
                </c:pt>
                <c:pt idx="3">
                  <c:v>241.97</c:v>
                </c:pt>
                <c:pt idx="4">
                  <c:v>238.65</c:v>
                </c:pt>
              </c:numCache>
            </c:numRef>
          </c:val>
          <c:extLst>
            <c:ext xmlns:c16="http://schemas.microsoft.com/office/drawing/2014/chart" uri="{C3380CC4-5D6E-409C-BE32-E72D297353CC}">
              <c16:uniqueId val="{00000000-0ED3-4756-B352-BE24052A70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0ED3-4756-B352-BE24052A70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多賀町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7555</v>
      </c>
      <c r="AM8" s="66"/>
      <c r="AN8" s="66"/>
      <c r="AO8" s="66"/>
      <c r="AP8" s="66"/>
      <c r="AQ8" s="66"/>
      <c r="AR8" s="66"/>
      <c r="AS8" s="66"/>
      <c r="AT8" s="65">
        <f>データ!T6</f>
        <v>135.77000000000001</v>
      </c>
      <c r="AU8" s="65"/>
      <c r="AV8" s="65"/>
      <c r="AW8" s="65"/>
      <c r="AX8" s="65"/>
      <c r="AY8" s="65"/>
      <c r="AZ8" s="65"/>
      <c r="BA8" s="65"/>
      <c r="BB8" s="65">
        <f>データ!U6</f>
        <v>55.65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64.010000000000005</v>
      </c>
      <c r="Q10" s="65"/>
      <c r="R10" s="65"/>
      <c r="S10" s="65"/>
      <c r="T10" s="65"/>
      <c r="U10" s="65"/>
      <c r="V10" s="65"/>
      <c r="W10" s="65">
        <f>データ!Q6</f>
        <v>78.45</v>
      </c>
      <c r="X10" s="65"/>
      <c r="Y10" s="65"/>
      <c r="Z10" s="65"/>
      <c r="AA10" s="65"/>
      <c r="AB10" s="65"/>
      <c r="AC10" s="65"/>
      <c r="AD10" s="66">
        <f>データ!R6</f>
        <v>2700</v>
      </c>
      <c r="AE10" s="66"/>
      <c r="AF10" s="66"/>
      <c r="AG10" s="66"/>
      <c r="AH10" s="66"/>
      <c r="AI10" s="66"/>
      <c r="AJ10" s="66"/>
      <c r="AK10" s="2"/>
      <c r="AL10" s="66">
        <f>データ!V6</f>
        <v>4830</v>
      </c>
      <c r="AM10" s="66"/>
      <c r="AN10" s="66"/>
      <c r="AO10" s="66"/>
      <c r="AP10" s="66"/>
      <c r="AQ10" s="66"/>
      <c r="AR10" s="66"/>
      <c r="AS10" s="66"/>
      <c r="AT10" s="65">
        <f>データ!W6</f>
        <v>2.14</v>
      </c>
      <c r="AU10" s="65"/>
      <c r="AV10" s="65"/>
      <c r="AW10" s="65"/>
      <c r="AX10" s="65"/>
      <c r="AY10" s="65"/>
      <c r="AZ10" s="65"/>
      <c r="BA10" s="65"/>
      <c r="BB10" s="65">
        <f>データ!X6</f>
        <v>2257.0100000000002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6DVbuHJrZ0P+rQ2tb6mzJJTTp/o/CGgTzdSK7lfaKRbUFMCnDjqIuoGm8XEn9Z5cPM9kc70zJEF1N7AS1DDLBA==" saltValue="vGD9GbJpSmk85AQ7uGO6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254436</v>
      </c>
      <c r="D6" s="32">
        <f t="shared" si="3"/>
        <v>47</v>
      </c>
      <c r="E6" s="32">
        <f t="shared" si="3"/>
        <v>17</v>
      </c>
      <c r="F6" s="32">
        <f t="shared" si="3"/>
        <v>1</v>
      </c>
      <c r="G6" s="32">
        <f t="shared" si="3"/>
        <v>0</v>
      </c>
      <c r="H6" s="32" t="str">
        <f t="shared" si="3"/>
        <v>滋賀県　多賀町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64.010000000000005</v>
      </c>
      <c r="Q6" s="33">
        <f t="shared" si="3"/>
        <v>78.45</v>
      </c>
      <c r="R6" s="33">
        <f t="shared" si="3"/>
        <v>2700</v>
      </c>
      <c r="S6" s="33">
        <f t="shared" si="3"/>
        <v>7555</v>
      </c>
      <c r="T6" s="33">
        <f t="shared" si="3"/>
        <v>135.77000000000001</v>
      </c>
      <c r="U6" s="33">
        <f t="shared" si="3"/>
        <v>55.65</v>
      </c>
      <c r="V6" s="33">
        <f t="shared" si="3"/>
        <v>4830</v>
      </c>
      <c r="W6" s="33">
        <f t="shared" si="3"/>
        <v>2.14</v>
      </c>
      <c r="X6" s="33">
        <f t="shared" si="3"/>
        <v>2257.0100000000002</v>
      </c>
      <c r="Y6" s="34">
        <f>IF(Y7="",NA(),Y7)</f>
        <v>66.069999999999993</v>
      </c>
      <c r="Z6" s="34">
        <f t="shared" ref="Z6:AH6" si="4">IF(Z7="",NA(),Z7)</f>
        <v>79.959999999999994</v>
      </c>
      <c r="AA6" s="34">
        <f t="shared" si="4"/>
        <v>89.92</v>
      </c>
      <c r="AB6" s="34">
        <f t="shared" si="4"/>
        <v>82.9</v>
      </c>
      <c r="AC6" s="34">
        <f t="shared" si="4"/>
        <v>81.900000000000006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899.65</v>
      </c>
      <c r="BG6" s="34">
        <f t="shared" ref="BG6:BO6" si="7">IF(BG7="",NA(),BG7)</f>
        <v>832.47</v>
      </c>
      <c r="BH6" s="34">
        <f t="shared" si="7"/>
        <v>723.55</v>
      </c>
      <c r="BI6" s="34">
        <f t="shared" si="7"/>
        <v>617.57000000000005</v>
      </c>
      <c r="BJ6" s="34">
        <f t="shared" si="7"/>
        <v>921.76</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75.25</v>
      </c>
      <c r="BR6" s="34">
        <f t="shared" ref="BR6:BZ6" si="8">IF(BR7="",NA(),BR7)</f>
        <v>78.73</v>
      </c>
      <c r="BS6" s="34">
        <f t="shared" si="8"/>
        <v>75.44</v>
      </c>
      <c r="BT6" s="34">
        <f t="shared" si="8"/>
        <v>75.59</v>
      </c>
      <c r="BU6" s="34">
        <f t="shared" si="8"/>
        <v>77.89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235.14</v>
      </c>
      <c r="CC6" s="34">
        <f t="shared" ref="CC6:CK6" si="9">IF(CC7="",NA(),CC7)</f>
        <v>230.81</v>
      </c>
      <c r="CD6" s="34">
        <f t="shared" si="9"/>
        <v>243.78</v>
      </c>
      <c r="CE6" s="34">
        <f t="shared" si="9"/>
        <v>241.97</v>
      </c>
      <c r="CF6" s="34">
        <f t="shared" si="9"/>
        <v>238.65</v>
      </c>
      <c r="CG6" s="34">
        <f t="shared" si="9"/>
        <v>247.43</v>
      </c>
      <c r="CH6" s="34">
        <f t="shared" si="9"/>
        <v>248.89</v>
      </c>
      <c r="CI6" s="34">
        <f t="shared" si="9"/>
        <v>250.84</v>
      </c>
      <c r="CJ6" s="34">
        <f t="shared" si="9"/>
        <v>235.61</v>
      </c>
      <c r="CK6" s="34">
        <f t="shared" si="9"/>
        <v>216.21</v>
      </c>
      <c r="CL6" s="33" t="str">
        <f>IF(CL7="","",IF(CL7="-","【-】","【"&amp;SUBSTITUTE(TEXT(CL7,"#,##0.00"),"-","△")&amp;"】"))</f>
        <v>【136.39】</v>
      </c>
      <c r="CM6" s="34">
        <f>IF(CM7="",NA(),CM7)</f>
        <v>73.58</v>
      </c>
      <c r="CN6" s="34">
        <f t="shared" ref="CN6:CV6" si="10">IF(CN7="",NA(),CN7)</f>
        <v>76.83</v>
      </c>
      <c r="CO6" s="34">
        <f t="shared" si="10"/>
        <v>76.83</v>
      </c>
      <c r="CP6" s="34">
        <f t="shared" si="10"/>
        <v>77.040000000000006</v>
      </c>
      <c r="CQ6" s="34">
        <f t="shared" si="10"/>
        <v>76.790000000000006</v>
      </c>
      <c r="CR6" s="34">
        <f t="shared" si="10"/>
        <v>50.32</v>
      </c>
      <c r="CS6" s="34">
        <f t="shared" si="10"/>
        <v>49.89</v>
      </c>
      <c r="CT6" s="34">
        <f t="shared" si="10"/>
        <v>49.39</v>
      </c>
      <c r="CU6" s="34">
        <f t="shared" si="10"/>
        <v>49.25</v>
      </c>
      <c r="CV6" s="34">
        <f t="shared" si="10"/>
        <v>50.24</v>
      </c>
      <c r="CW6" s="33" t="str">
        <f>IF(CW7="","",IF(CW7="-","【-】","【"&amp;SUBSTITUTE(TEXT(CW7,"#,##0.00"),"-","△")&amp;"】"))</f>
        <v>【60.13】</v>
      </c>
      <c r="CX6" s="34">
        <f>IF(CX7="",NA(),CX7)</f>
        <v>94.64</v>
      </c>
      <c r="CY6" s="34">
        <f t="shared" ref="CY6:DG6" si="11">IF(CY7="",NA(),CY7)</f>
        <v>94.65</v>
      </c>
      <c r="CZ6" s="34">
        <f t="shared" si="11"/>
        <v>94.78</v>
      </c>
      <c r="DA6" s="34">
        <f t="shared" si="11"/>
        <v>94.74</v>
      </c>
      <c r="DB6" s="34">
        <f t="shared" si="11"/>
        <v>95.86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254436</v>
      </c>
      <c r="D7" s="36">
        <v>47</v>
      </c>
      <c r="E7" s="36">
        <v>17</v>
      </c>
      <c r="F7" s="36">
        <v>1</v>
      </c>
      <c r="G7" s="36">
        <v>0</v>
      </c>
      <c r="H7" s="36" t="s">
        <v>110</v>
      </c>
      <c r="I7" s="36" t="s">
        <v>111</v>
      </c>
      <c r="J7" s="36" t="s">
        <v>112</v>
      </c>
      <c r="K7" s="36" t="s">
        <v>113</v>
      </c>
      <c r="L7" s="36" t="s">
        <v>114</v>
      </c>
      <c r="M7" s="36" t="s">
        <v>115</v>
      </c>
      <c r="N7" s="37" t="s">
        <v>116</v>
      </c>
      <c r="O7" s="37" t="s">
        <v>117</v>
      </c>
      <c r="P7" s="37">
        <v>64.010000000000005</v>
      </c>
      <c r="Q7" s="37">
        <v>78.45</v>
      </c>
      <c r="R7" s="37">
        <v>2700</v>
      </c>
      <c r="S7" s="37">
        <v>7555</v>
      </c>
      <c r="T7" s="37">
        <v>135.77000000000001</v>
      </c>
      <c r="U7" s="37">
        <v>55.65</v>
      </c>
      <c r="V7" s="37">
        <v>4830</v>
      </c>
      <c r="W7" s="37">
        <v>2.14</v>
      </c>
      <c r="X7" s="37">
        <v>2257.0100000000002</v>
      </c>
      <c r="Y7" s="37">
        <v>66.069999999999993</v>
      </c>
      <c r="Z7" s="37">
        <v>79.959999999999994</v>
      </c>
      <c r="AA7" s="37">
        <v>89.92</v>
      </c>
      <c r="AB7" s="37">
        <v>82.9</v>
      </c>
      <c r="AC7" s="37">
        <v>81.900000000000006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899.65</v>
      </c>
      <c r="BG7" s="37">
        <v>832.47</v>
      </c>
      <c r="BH7" s="37">
        <v>723.55</v>
      </c>
      <c r="BI7" s="37">
        <v>617.57000000000005</v>
      </c>
      <c r="BJ7" s="37">
        <v>921.76</v>
      </c>
      <c r="BK7" s="37">
        <v>1306.92</v>
      </c>
      <c r="BL7" s="37">
        <v>1203.71</v>
      </c>
      <c r="BM7" s="37">
        <v>1162.3599999999999</v>
      </c>
      <c r="BN7" s="37">
        <v>1047.6500000000001</v>
      </c>
      <c r="BO7" s="37">
        <v>1124.26</v>
      </c>
      <c r="BP7" s="37">
        <v>707.33</v>
      </c>
      <c r="BQ7" s="37">
        <v>75.25</v>
      </c>
      <c r="BR7" s="37">
        <v>78.73</v>
      </c>
      <c r="BS7" s="37">
        <v>75.44</v>
      </c>
      <c r="BT7" s="37">
        <v>75.59</v>
      </c>
      <c r="BU7" s="37">
        <v>77.89</v>
      </c>
      <c r="BV7" s="37">
        <v>68.510000000000005</v>
      </c>
      <c r="BW7" s="37">
        <v>69.739999999999995</v>
      </c>
      <c r="BX7" s="37">
        <v>68.209999999999994</v>
      </c>
      <c r="BY7" s="37">
        <v>74.040000000000006</v>
      </c>
      <c r="BZ7" s="37">
        <v>80.58</v>
      </c>
      <c r="CA7" s="37">
        <v>101.26</v>
      </c>
      <c r="CB7" s="37">
        <v>235.14</v>
      </c>
      <c r="CC7" s="37">
        <v>230.81</v>
      </c>
      <c r="CD7" s="37">
        <v>243.78</v>
      </c>
      <c r="CE7" s="37">
        <v>241.97</v>
      </c>
      <c r="CF7" s="37">
        <v>238.65</v>
      </c>
      <c r="CG7" s="37">
        <v>247.43</v>
      </c>
      <c r="CH7" s="37">
        <v>248.89</v>
      </c>
      <c r="CI7" s="37">
        <v>250.84</v>
      </c>
      <c r="CJ7" s="37">
        <v>235.61</v>
      </c>
      <c r="CK7" s="37">
        <v>216.21</v>
      </c>
      <c r="CL7" s="37">
        <v>136.38999999999999</v>
      </c>
      <c r="CM7" s="37">
        <v>73.58</v>
      </c>
      <c r="CN7" s="37">
        <v>76.83</v>
      </c>
      <c r="CO7" s="37">
        <v>76.83</v>
      </c>
      <c r="CP7" s="37">
        <v>77.040000000000006</v>
      </c>
      <c r="CQ7" s="37">
        <v>76.790000000000006</v>
      </c>
      <c r="CR7" s="37">
        <v>50.32</v>
      </c>
      <c r="CS7" s="37">
        <v>49.89</v>
      </c>
      <c r="CT7" s="37">
        <v>49.39</v>
      </c>
      <c r="CU7" s="37">
        <v>49.25</v>
      </c>
      <c r="CV7" s="37">
        <v>50.24</v>
      </c>
      <c r="CW7" s="37">
        <v>60.13</v>
      </c>
      <c r="CX7" s="37">
        <v>94.64</v>
      </c>
      <c r="CY7" s="37">
        <v>94.65</v>
      </c>
      <c r="CZ7" s="37">
        <v>94.78</v>
      </c>
      <c r="DA7" s="37">
        <v>94.74</v>
      </c>
      <c r="DB7" s="37">
        <v>95.86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cp:lastPrinted>2019-02-08T13:11:21Z</cp:lastPrinted>
  <dcterms:created xsi:type="dcterms:W3CDTF">2018-12-03T09:05:29Z</dcterms:created>
  <dcterms:modified xsi:type="dcterms:W3CDTF">2019-02-08T13:11:31Z</dcterms:modified>
  <cp:category/>
</cp:coreProperties>
</file>