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SvbgG37KCDSa479bFH4xW8J6xjpPucsitgYMNuQP4sRhTXorlPThhFb23lGKLUB8iFQB9d6gDr6InTwZ2Gcfw==" workbookSaltValue="Q0dnlQ6KCD5RhgElaAEBZ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BB8" i="4"/>
  <c r="AT8" i="4"/>
  <c r="AL8" i="4"/>
  <c r="W8" i="4"/>
  <c r="P8" i="4"/>
  <c r="I8" i="4"/>
  <c r="B6"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<sst xmlns="http://schemas.openxmlformats.org/spreadsheetml/2006/main" count="240" uniqueCount="125">
  <si>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</si>
  <si>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</si>
  <si>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</si>
  <si>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</si>
  <si>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</si>
  <si>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</si>
  <si>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</si>
  <si>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</si>
  <si>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</si>
  <si>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</si>
  <si>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</si>
  <si>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</si>
  <si>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</si>
  <si>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</si>
  <si>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</si>
  <si>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</si>
  <si>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</si>
  <si>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</si>
  <si>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</si>
  <si>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</si>
  <si>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</si>
  <si>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</si>
  <si>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</si>
  <si>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</si>
  <si>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</si>
  <si>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</si>
  <si>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</si>
  <si>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</si>
  <si>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</si>
  <si>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</si>
  <si>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</si>
  <si>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</si>
  <si>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</si>
  <si>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</si>
  <si>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</si>
  <si>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</si>
  <si>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</si>
  <si>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</si>
  <si>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</si>
  <si>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</si>
  <si>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</si>
  <si>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</si>
  <si>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</si>
  <si>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</si>
  <si>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</si>
  <si>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</si>
  <si>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</si>
  <si>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</si>
  <si>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</si>
  <si>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</si>
  <si>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</si>
  <si>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</si>
  <si>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</si>
  <si>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</si>
  <si>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</si>
  <si>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</si>
  <si>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</si>
  <si>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</si>
  <si>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</si>
  <si>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</si>
  <si>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</si>
  <si>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</si>
  <si>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</si>
  <si>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</si>
  <si>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</si>
  <si>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</si>
  <si>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</si>
  <si>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</si>
  <si>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</si>
  <si>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</si>
  <si>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</si>
  <si>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</si>
  <si>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</si>
  <si>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</si>
  <si>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</si>
  <si>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</si>
  <si>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</si>
  <si>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</si>
  <si>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</si>
  <si>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</si>
  <si>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</si>
  <si>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</si>
  <si>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</si>
  <si>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</si>
  <si>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</si>
  <si>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</si>
  <si>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</si>
  <si>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</si>
  <si>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</si>
  <si>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</si>
  <si>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</si>
  <si>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</si>
  <si>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</si>
  <si>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</si>
  <si>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</si>
  <si>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</si>
  <si>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</si>
  <si>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</si>
  <si>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</si>
  <si>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</si>
  <si>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</si>
  <si>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</si>
  <si>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</si>
  <si>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</si>
  <si>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</si>
  <si>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</si>
  <si>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</si>
  <si>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</si>
  <si>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</si>
  <si>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日野町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</si>
  <si>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</si>
  <si>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</si>
  <si>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</si>
  <si>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</si>
  <si>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</si>
  <si>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</si>
  <si>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</si>
  <si>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</si>
  <si>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</si>
  <si>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</si>
  <si>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</si>
  <si>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</si>
  <si>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事業費の内、企業債の返済割合が大きいなか、収益的収支比率の値が100%を大きく下回っている。比率を上げていくためには使用料の増収対策等が必然となっている。
　今後は処理施設等の維持管理・修繕を計画的に進めると共に、経営改善のための取組が必要になってくる。</t>
    <rPh sb="5" eb="6">
      <t>ウチ</t>
    </rPh>
    <rPh sb="7" eb="9">
      <t>キギョウ</t>
    </rPh>
    <rPh sb="9" eb="10">
      <t>サイ</t>
    </rPh>
    <rPh sb="11" eb="13">
      <t>ヘンサイ</t>
    </rPh>
    <rPh sb="13" eb="15">
      <t>ワリアイ</t>
    </rPh>
    <rPh sb="16" eb="17">
      <t>オオ</t>
    </rPh>
    <rPh sb="22" eb="25">
      <t>シュウエキテキ</t>
    </rPh>
    <rPh sb="25" eb="27">
      <t>シュウシ</t>
    </rPh>
    <rPh sb="27" eb="29">
      <t>ヒリツ</t>
    </rPh>
    <rPh sb="30" eb="31">
      <t>アタイ</t>
    </rPh>
    <rPh sb="37" eb="38">
      <t>オオ</t>
    </rPh>
    <rPh sb="40" eb="42">
      <t>シタマワ</t>
    </rPh>
    <rPh sb="47" eb="49">
      <t>ヒリツ</t>
    </rPh>
    <rPh sb="50" eb="51">
      <t>ア</t>
    </rPh>
    <rPh sb="59" eb="61">
      <t>シヨウ</t>
    </rPh>
    <rPh sb="61" eb="62">
      <t>リョウ</t>
    </rPh>
    <rPh sb="63" eb="65">
      <t>ゾウシュウ</t>
    </rPh>
    <rPh sb="65" eb="68">
      <t>タイサクトウ</t>
    </rPh>
    <rPh sb="69" eb="71">
      <t>ヒツゼン</t>
    </rPh>
    <rPh sb="83" eb="85">
      <t>ショリ</t>
    </rPh>
    <rPh sb="85" eb="87">
      <t>シセツ</t>
    </rPh>
    <rPh sb="87" eb="88">
      <t>トウ</t>
    </rPh>
    <rPh sb="89" eb="91">
      <t>イジ</t>
    </rPh>
    <rPh sb="91" eb="93">
      <t>カンリ</t>
    </rPh>
    <rPh sb="94" eb="96">
      <t>シュウゼン</t>
    </rPh>
    <rPh sb="97" eb="100">
      <t>ケイカクテキ</t>
    </rPh>
    <rPh sb="101" eb="102">
      <t>スス</t>
    </rPh>
    <rPh sb="105" eb="106">
      <t>トモ</t>
    </rPh>
    <rPh sb="108" eb="110">
      <t>ケイエイ</t>
    </rPh>
    <rPh sb="110" eb="112">
      <t>カイゼン</t>
    </rPh>
    <rPh sb="116" eb="118">
      <t>トリクミ</t>
    </rPh>
    <rPh sb="119" eb="121">
      <t>ヒツヨウ</t>
    </rPh>
    <phoneticPr fontId="4"/>
  </si>
  <si>
    <t>　管路の殆どが塩ビ管であり現時点では更新を行っていないが、今後は老朽化の対策として、管路及びマンホール、ポンプ施設において、重要度が高い箇所より点検、調査を行い今後の対策を計画していく。</t>
    <rPh sb="29" eb="31">
      <t>コンゴ</t>
    </rPh>
    <rPh sb="42" eb="44">
      <t>カンロ</t>
    </rPh>
    <rPh sb="44" eb="45">
      <t>オヨ</t>
    </rPh>
    <phoneticPr fontId="4"/>
  </si>
  <si>
    <t>　汚水処理原価については新規事業の取組により、上がることとなったが、類似団体よりは低い数値である。経費回収率においても、新規事業の取組により数値が下がることとなり、類似団体平均よりも下回る結果となった。
　収益的収支比率については、昨年より数値が下がっており、100%を大きく下回っていることから、今後は使用料の増収対策等の検討が必要である。
　水洗化率が98%を超えていることから、新たな収入が見込めないことを考えると、使用料の見直しが必要となっている。</t>
    <rPh sb="5" eb="7">
      <t>ゲンカ</t>
    </rPh>
    <rPh sb="12" eb="14">
      <t>シンキ</t>
    </rPh>
    <rPh sb="14" eb="16">
      <t>ジギョウ</t>
    </rPh>
    <rPh sb="17" eb="19">
      <t>トリクミ</t>
    </rPh>
    <rPh sb="23" eb="24">
      <t>ア</t>
    </rPh>
    <rPh sb="60" eb="62">
      <t>シンキ</t>
    </rPh>
    <rPh sb="62" eb="64">
      <t>ジギョウ</t>
    </rPh>
    <rPh sb="65" eb="67">
      <t>トリクミ</t>
    </rPh>
    <rPh sb="70" eb="72">
      <t>スウチ</t>
    </rPh>
    <rPh sb="73" eb="74">
      <t>サ</t>
    </rPh>
    <rPh sb="91" eb="93">
      <t>シタマワ</t>
    </rPh>
    <rPh sb="94" eb="96">
      <t>ケッカ</t>
    </rPh>
    <rPh sb="135" eb="136">
      <t>オオ</t>
    </rPh>
    <rPh sb="182" eb="183">
      <t>コ</t>
    </rPh>
    <rPh sb="192" eb="193">
      <t>アラ</t>
    </rPh>
    <rPh sb="195" eb="197">
      <t>シュウニュウ</t>
    </rPh>
    <rPh sb="198" eb="200">
      <t>ミコ</t>
    </rPh>
    <rPh sb="206" eb="207">
      <t>カンガ</t>
    </rPh>
    <rPh sb="211" eb="213">
      <t>シヨウ</t>
    </rPh>
    <rPh sb="213" eb="214">
      <t>リョウ</t>
    </rPh>
    <rPh sb="215" eb="217">
      <t>ミナオ</t>
    </rPh>
    <rPh sb="219" eb="22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</si>
</sst>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842-42C8-AFC2-FE8C07B1F0C0}"/>
            </c:ext>
          </c:extLst>
        </c:ser>
        <c:dLbls>
          <c:showLegendKey val="0"/>
          <c:showVal val="0"/>
          <c:showCatName val="0"/>
          <c:showSerName val="0"/>
          <c:showPercent val="0"/>
          <c:showBubbleSize val="0"/>
        </c:dLbls>
        <c:gapWidth val="150"/>
        <c:axId val="97090560"/>
        <c:axId val="9726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9842-42C8-AFC2-FE8C07B1F0C0}"/>
            </c:ext>
          </c:extLst>
        </c:ser>
        <c:dLbls>
          <c:showLegendKey val="0"/>
          <c:showVal val="0"/>
          <c:showCatName val="0"/>
          <c:showSerName val="0"/>
          <c:showPercent val="0"/>
          <c:showBubbleSize val="0"/>
        </c:dLbls>
        <c:marker val="1"/>
        <c:smooth val="0"/>
        <c:axId val="97090560"/>
        <c:axId val="97261824"/>
      </c:lineChart>
      <c:dateAx>
        <c:axId val="97090560"/>
        <c:scaling>
          <c:orientation val="minMax"/>
        </c:scaling>
        <c:delete val="1"/>
        <c:axPos val="b"/>
        <c:numFmt formatCode="ge" sourceLinked="1"/>
        <c:majorTickMark val="none"/>
        <c:minorTickMark val="none"/>
        <c:tickLblPos val="none"/>
        <c:crossAx val="97261824"/>
        <c:crosses val="autoZero"/>
        <c:auto val="1"/>
        <c:lblOffset val="100"/>
        <c:baseTimeUnit val="years"/>
      </c:dateAx>
      <c:valAx>
        <c:axId val="9726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9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82.33</c:v>
                </c:pt>
                <c:pt idx="1">
                  <c:v>82.33</c:v>
                </c:pt>
                <c:pt idx="2">
                  <c:v>82.33</c:v>
                </c:pt>
                <c:pt idx="3">
                  <c:v>82.33</c:v>
                </c:pt>
                <c:pt idx="4">
                  <c:v>82.33</c:v>
                </c:pt>
              </c:numCache>
            </c:numRef>
          </c:val>
          <c:extLst xmlns:c16r2="http://schemas.microsoft.com/office/drawing/2015/06/chart">
            <c:ext xmlns:c16="http://schemas.microsoft.com/office/drawing/2014/chart" uri="{C3380CC4-5D6E-409C-BE32-E72D297353CC}">
              <c16:uniqueId val="{00000000-32DA-46BF-9751-1A065F9C9522}"/>
            </c:ext>
          </c:extLst>
        </c:ser>
        <c:dLbls>
          <c:showLegendKey val="0"/>
          <c:showVal val="0"/>
          <c:showCatName val="0"/>
          <c:showSerName val="0"/>
          <c:showPercent val="0"/>
          <c:showBubbleSize val="0"/>
        </c:dLbls>
        <c:gapWidth val="150"/>
        <c:axId val="82833408"/>
        <c:axId val="8283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32DA-46BF-9751-1A065F9C9522}"/>
            </c:ext>
          </c:extLst>
        </c:ser>
        <c:dLbls>
          <c:showLegendKey val="0"/>
          <c:showVal val="0"/>
          <c:showCatName val="0"/>
          <c:showSerName val="0"/>
          <c:showPercent val="0"/>
          <c:showBubbleSize val="0"/>
        </c:dLbls>
        <c:marker val="1"/>
        <c:smooth val="0"/>
        <c:axId val="82833408"/>
        <c:axId val="82835328"/>
      </c:lineChart>
      <c:dateAx>
        <c:axId val="82833408"/>
        <c:scaling>
          <c:orientation val="minMax"/>
        </c:scaling>
        <c:delete val="1"/>
        <c:axPos val="b"/>
        <c:numFmt formatCode="ge" sourceLinked="1"/>
        <c:majorTickMark val="none"/>
        <c:minorTickMark val="none"/>
        <c:tickLblPos val="none"/>
        <c:crossAx val="82835328"/>
        <c:crosses val="autoZero"/>
        <c:auto val="1"/>
        <c:lblOffset val="100"/>
        <c:baseTimeUnit val="years"/>
      </c:dateAx>
      <c:valAx>
        <c:axId val="8283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3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97.88</c:v>
                </c:pt>
                <c:pt idx="1">
                  <c:v>98.19</c:v>
                </c:pt>
                <c:pt idx="2">
                  <c:v>98.17</c:v>
                </c:pt>
                <c:pt idx="3">
                  <c:v>98.31</c:v>
                </c:pt>
                <c:pt idx="4">
                  <c:v>98.44</c:v>
                </c:pt>
              </c:numCache>
            </c:numRef>
          </c:val>
          <c:extLst xmlns:c16r2="http://schemas.microsoft.com/office/drawing/2015/06/chart">
            <c:ext xmlns:c16="http://schemas.microsoft.com/office/drawing/2014/chart" uri="{C3380CC4-5D6E-409C-BE32-E72D297353CC}">
              <c16:uniqueId val="{00000000-393E-40BD-84A4-F0842509A5E2}"/>
            </c:ext>
          </c:extLst>
        </c:ser>
        <c:dLbls>
          <c:showLegendKey val="0"/>
          <c:showVal val="0"/>
          <c:showCatName val="0"/>
          <c:showSerName val="0"/>
          <c:showPercent val="0"/>
          <c:showBubbleSize val="0"/>
        </c:dLbls>
        <c:gapWidth val="150"/>
        <c:axId val="82919808"/>
        <c:axId val="8292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393E-40BD-84A4-F0842509A5E2}"/>
            </c:ext>
          </c:extLst>
        </c:ser>
        <c:dLbls>
          <c:showLegendKey val="0"/>
          <c:showVal val="0"/>
          <c:showCatName val="0"/>
          <c:showSerName val="0"/>
          <c:showPercent val="0"/>
          <c:showBubbleSize val="0"/>
        </c:dLbls>
        <c:marker val="1"/>
        <c:smooth val="0"/>
        <c:axId val="82919808"/>
        <c:axId val="82921728"/>
      </c:lineChart>
      <c:dateAx>
        <c:axId val="82919808"/>
        <c:scaling>
          <c:orientation val="minMax"/>
        </c:scaling>
        <c:delete val="1"/>
        <c:axPos val="b"/>
        <c:numFmt formatCode="ge" sourceLinked="1"/>
        <c:majorTickMark val="none"/>
        <c:minorTickMark val="none"/>
        <c:tickLblPos val="none"/>
        <c:crossAx val="82921728"/>
        <c:crosses val="autoZero"/>
        <c:auto val="1"/>
        <c:lblOffset val="100"/>
        <c:baseTimeUnit val="years"/>
      </c:dateAx>
      <c:valAx>
        <c:axId val="8292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1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40.93</c:v>
                </c:pt>
                <c:pt idx="1">
                  <c:v>54.03</c:v>
                </c:pt>
                <c:pt idx="2">
                  <c:v>51.79</c:v>
                </c:pt>
                <c:pt idx="3">
                  <c:v>51.3</c:v>
                </c:pt>
                <c:pt idx="4">
                  <c:v>48.58</c:v>
                </c:pt>
              </c:numCache>
            </c:numRef>
          </c:val>
          <c:extLst xmlns:c16r2="http://schemas.microsoft.com/office/drawing/2015/06/chart">
            <c:ext xmlns:c16="http://schemas.microsoft.com/office/drawing/2014/chart" uri="{C3380CC4-5D6E-409C-BE32-E72D297353CC}">
              <c16:uniqueId val="{00000000-3EA0-4FF1-AB5E-48CA596829B6}"/>
            </c:ext>
          </c:extLst>
        </c:ser>
        <c:dLbls>
          <c:showLegendKey val="0"/>
          <c:showVal val="0"/>
          <c:showCatName val="0"/>
          <c:showSerName val="0"/>
          <c:showPercent val="0"/>
          <c:showBubbleSize val="0"/>
        </c:dLbls>
        <c:gapWidth val="150"/>
        <c:axId val="168157952"/>
        <c:axId val="16815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EA0-4FF1-AB5E-48CA596829B6}"/>
            </c:ext>
          </c:extLst>
        </c:ser>
        <c:dLbls>
          <c:showLegendKey val="0"/>
          <c:showVal val="0"/>
          <c:showCatName val="0"/>
          <c:showSerName val="0"/>
          <c:showPercent val="0"/>
          <c:showBubbleSize val="0"/>
        </c:dLbls>
        <c:marker val="1"/>
        <c:smooth val="0"/>
        <c:axId val="168157952"/>
        <c:axId val="168159872"/>
      </c:lineChart>
      <c:dateAx>
        <c:axId val="168157952"/>
        <c:scaling>
          <c:orientation val="minMax"/>
        </c:scaling>
        <c:delete val="1"/>
        <c:axPos val="b"/>
        <c:numFmt formatCode="ge" sourceLinked="1"/>
        <c:majorTickMark val="none"/>
        <c:minorTickMark val="none"/>
        <c:tickLblPos val="none"/>
        <c:crossAx val="168159872"/>
        <c:crosses val="autoZero"/>
        <c:auto val="1"/>
        <c:lblOffset val="100"/>
        <c:baseTimeUnit val="years"/>
      </c:dateAx>
      <c:valAx>
        <c:axId val="16815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15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26-43B7-B8A2-8A8D1902A7BE}"/>
            </c:ext>
          </c:extLst>
        </c:ser>
        <c:dLbls>
          <c:showLegendKey val="0"/>
          <c:showVal val="0"/>
          <c:showCatName val="0"/>
          <c:showSerName val="0"/>
          <c:showPercent val="0"/>
          <c:showBubbleSize val="0"/>
        </c:dLbls>
        <c:gapWidth val="150"/>
        <c:axId val="72262784"/>
        <c:axId val="7226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26-43B7-B8A2-8A8D1902A7BE}"/>
            </c:ext>
          </c:extLst>
        </c:ser>
        <c:dLbls>
          <c:showLegendKey val="0"/>
          <c:showVal val="0"/>
          <c:showCatName val="0"/>
          <c:showSerName val="0"/>
          <c:showPercent val="0"/>
          <c:showBubbleSize val="0"/>
        </c:dLbls>
        <c:marker val="1"/>
        <c:smooth val="0"/>
        <c:axId val="72262784"/>
        <c:axId val="72264704"/>
      </c:lineChart>
      <c:dateAx>
        <c:axId val="72262784"/>
        <c:scaling>
          <c:orientation val="minMax"/>
        </c:scaling>
        <c:delete val="1"/>
        <c:axPos val="b"/>
        <c:numFmt formatCode="ge" sourceLinked="1"/>
        <c:majorTickMark val="none"/>
        <c:minorTickMark val="none"/>
        <c:tickLblPos val="none"/>
        <c:crossAx val="72264704"/>
        <c:crosses val="autoZero"/>
        <c:auto val="1"/>
        <c:lblOffset val="100"/>
        <c:baseTimeUnit val="years"/>
      </c:dateAx>
      <c:valAx>
        <c:axId val="7226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6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3C9-4637-93A4-72360B688FFE}"/>
            </c:ext>
          </c:extLst>
        </c:ser>
        <c:dLbls>
          <c:showLegendKey val="0"/>
          <c:showVal val="0"/>
          <c:showCatName val="0"/>
          <c:showSerName val="0"/>
          <c:showPercent val="0"/>
          <c:showBubbleSize val="0"/>
        </c:dLbls>
        <c:gapWidth val="150"/>
        <c:axId val="72279552"/>
        <c:axId val="7228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C9-4637-93A4-72360B688FFE}"/>
            </c:ext>
          </c:extLst>
        </c:ser>
        <c:dLbls>
          <c:showLegendKey val="0"/>
          <c:showVal val="0"/>
          <c:showCatName val="0"/>
          <c:showSerName val="0"/>
          <c:showPercent val="0"/>
          <c:showBubbleSize val="0"/>
        </c:dLbls>
        <c:marker val="1"/>
        <c:smooth val="0"/>
        <c:axId val="72279552"/>
        <c:axId val="72281472"/>
      </c:lineChart>
      <c:dateAx>
        <c:axId val="72279552"/>
        <c:scaling>
          <c:orientation val="minMax"/>
        </c:scaling>
        <c:delete val="1"/>
        <c:axPos val="b"/>
        <c:numFmt formatCode="ge" sourceLinked="1"/>
        <c:majorTickMark val="none"/>
        <c:minorTickMark val="none"/>
        <c:tickLblPos val="none"/>
        <c:crossAx val="72281472"/>
        <c:crosses val="autoZero"/>
        <c:auto val="1"/>
        <c:lblOffset val="100"/>
        <c:baseTimeUnit val="years"/>
      </c:dateAx>
      <c:valAx>
        <c:axId val="7228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7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A1F-4FA4-B64D-0D503AEBACD2}"/>
            </c:ext>
          </c:extLst>
        </c:ser>
        <c:dLbls>
          <c:showLegendKey val="0"/>
          <c:showVal val="0"/>
          <c:showCatName val="0"/>
          <c:showSerName val="0"/>
          <c:showPercent val="0"/>
          <c:showBubbleSize val="0"/>
        </c:dLbls>
        <c:gapWidth val="150"/>
        <c:axId val="72365952"/>
        <c:axId val="7238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A1F-4FA4-B64D-0D503AEBACD2}"/>
            </c:ext>
          </c:extLst>
        </c:ser>
        <c:dLbls>
          <c:showLegendKey val="0"/>
          <c:showVal val="0"/>
          <c:showCatName val="0"/>
          <c:showSerName val="0"/>
          <c:showPercent val="0"/>
          <c:showBubbleSize val="0"/>
        </c:dLbls>
        <c:marker val="1"/>
        <c:smooth val="0"/>
        <c:axId val="72365952"/>
        <c:axId val="72384512"/>
      </c:lineChart>
      <c:dateAx>
        <c:axId val="72365952"/>
        <c:scaling>
          <c:orientation val="minMax"/>
        </c:scaling>
        <c:delete val="1"/>
        <c:axPos val="b"/>
        <c:numFmt formatCode="ge" sourceLinked="1"/>
        <c:majorTickMark val="none"/>
        <c:minorTickMark val="none"/>
        <c:tickLblPos val="none"/>
        <c:crossAx val="72384512"/>
        <c:crosses val="autoZero"/>
        <c:auto val="1"/>
        <c:lblOffset val="100"/>
        <c:baseTimeUnit val="years"/>
      </c:dateAx>
      <c:valAx>
        <c:axId val="7238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6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717-4C1B-B2DC-770A95596958}"/>
            </c:ext>
          </c:extLst>
        </c:ser>
        <c:dLbls>
          <c:showLegendKey val="0"/>
          <c:showVal val="0"/>
          <c:showCatName val="0"/>
          <c:showSerName val="0"/>
          <c:showPercent val="0"/>
          <c:showBubbleSize val="0"/>
        </c:dLbls>
        <c:gapWidth val="150"/>
        <c:axId val="72399488"/>
        <c:axId val="7240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17-4C1B-B2DC-770A95596958}"/>
            </c:ext>
          </c:extLst>
        </c:ser>
        <c:dLbls>
          <c:showLegendKey val="0"/>
          <c:showVal val="0"/>
          <c:showCatName val="0"/>
          <c:showSerName val="0"/>
          <c:showPercent val="0"/>
          <c:showBubbleSize val="0"/>
        </c:dLbls>
        <c:marker val="1"/>
        <c:smooth val="0"/>
        <c:axId val="72399488"/>
        <c:axId val="72401664"/>
      </c:lineChart>
      <c:dateAx>
        <c:axId val="72399488"/>
        <c:scaling>
          <c:orientation val="minMax"/>
        </c:scaling>
        <c:delete val="1"/>
        <c:axPos val="b"/>
        <c:numFmt formatCode="ge" sourceLinked="1"/>
        <c:majorTickMark val="none"/>
        <c:minorTickMark val="none"/>
        <c:tickLblPos val="none"/>
        <c:crossAx val="72401664"/>
        <c:crosses val="autoZero"/>
        <c:auto val="1"/>
        <c:lblOffset val="100"/>
        <c:baseTimeUnit val="years"/>
      </c:dateAx>
      <c:valAx>
        <c:axId val="7240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9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1395.87</c:v>
                </c:pt>
                <c:pt idx="1">
                  <c:v>1306.33</c:v>
                </c:pt>
                <c:pt idx="2" formatCode="#,##0.00;&quot;△&quot;#,##0.00">
                  <c:v>0</c:v>
                </c:pt>
                <c:pt idx="3">
                  <c:v>1179.6099999999999</c:v>
                </c:pt>
                <c:pt idx="4">
                  <c:v>1137.7</c:v>
                </c:pt>
              </c:numCache>
            </c:numRef>
          </c:val>
          <c:extLst xmlns:c16r2="http://schemas.microsoft.com/office/drawing/2015/06/chart">
            <c:ext xmlns:c16="http://schemas.microsoft.com/office/drawing/2014/chart" uri="{C3380CC4-5D6E-409C-BE32-E72D297353CC}">
              <c16:uniqueId val="{00000000-AF22-4502-881E-164BC94965BC}"/>
            </c:ext>
          </c:extLst>
        </c:ser>
        <c:dLbls>
          <c:showLegendKey val="0"/>
          <c:showVal val="0"/>
          <c:showCatName val="0"/>
          <c:showSerName val="0"/>
          <c:showPercent val="0"/>
          <c:showBubbleSize val="0"/>
        </c:dLbls>
        <c:gapWidth val="150"/>
        <c:axId val="72411776"/>
        <c:axId val="8277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AF22-4502-881E-164BC94965BC}"/>
            </c:ext>
          </c:extLst>
        </c:ser>
        <c:dLbls>
          <c:showLegendKey val="0"/>
          <c:showVal val="0"/>
          <c:showCatName val="0"/>
          <c:showSerName val="0"/>
          <c:showPercent val="0"/>
          <c:showBubbleSize val="0"/>
        </c:dLbls>
        <c:marker val="1"/>
        <c:smooth val="0"/>
        <c:axId val="72411776"/>
        <c:axId val="82772736"/>
      </c:lineChart>
      <c:dateAx>
        <c:axId val="72411776"/>
        <c:scaling>
          <c:orientation val="minMax"/>
        </c:scaling>
        <c:delete val="1"/>
        <c:axPos val="b"/>
        <c:numFmt formatCode="ge" sourceLinked="1"/>
        <c:majorTickMark val="none"/>
        <c:minorTickMark val="none"/>
        <c:tickLblPos val="none"/>
        <c:crossAx val="82772736"/>
        <c:crosses val="autoZero"/>
        <c:auto val="1"/>
        <c:lblOffset val="100"/>
        <c:baseTimeUnit val="years"/>
      </c:dateAx>
      <c:valAx>
        <c:axId val="8277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41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62.56</c:v>
                </c:pt>
                <c:pt idx="1">
                  <c:v>60.24</c:v>
                </c:pt>
                <c:pt idx="2">
                  <c:v>62.24</c:v>
                </c:pt>
                <c:pt idx="3">
                  <c:v>60.67</c:v>
                </c:pt>
                <c:pt idx="4">
                  <c:v>47.62</c:v>
                </c:pt>
              </c:numCache>
            </c:numRef>
          </c:val>
          <c:extLst xmlns:c16r2="http://schemas.microsoft.com/office/drawing/2015/06/chart">
            <c:ext xmlns:c16="http://schemas.microsoft.com/office/drawing/2014/chart" uri="{C3380CC4-5D6E-409C-BE32-E72D297353CC}">
              <c16:uniqueId val="{00000000-E54A-40E6-971D-63203135D2C9}"/>
            </c:ext>
          </c:extLst>
        </c:ser>
        <c:dLbls>
          <c:showLegendKey val="0"/>
          <c:showVal val="0"/>
          <c:showCatName val="0"/>
          <c:showSerName val="0"/>
          <c:showPercent val="0"/>
          <c:showBubbleSize val="0"/>
        </c:dLbls>
        <c:gapWidth val="150"/>
        <c:axId val="82791424"/>
        <c:axId val="8279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E54A-40E6-971D-63203135D2C9}"/>
            </c:ext>
          </c:extLst>
        </c:ser>
        <c:dLbls>
          <c:showLegendKey val="0"/>
          <c:showVal val="0"/>
          <c:showCatName val="0"/>
          <c:showSerName val="0"/>
          <c:showPercent val="0"/>
          <c:showBubbleSize val="0"/>
        </c:dLbls>
        <c:marker val="1"/>
        <c:smooth val="0"/>
        <c:axId val="82791424"/>
        <c:axId val="82793600"/>
      </c:lineChart>
      <c:dateAx>
        <c:axId val="82791424"/>
        <c:scaling>
          <c:orientation val="minMax"/>
        </c:scaling>
        <c:delete val="1"/>
        <c:axPos val="b"/>
        <c:numFmt formatCode="ge" sourceLinked="1"/>
        <c:majorTickMark val="none"/>
        <c:minorTickMark val="none"/>
        <c:tickLblPos val="none"/>
        <c:crossAx val="82793600"/>
        <c:crosses val="autoZero"/>
        <c:auto val="1"/>
        <c:lblOffset val="100"/>
        <c:baseTimeUnit val="years"/>
      </c:dateAx>
      <c:valAx>
        <c:axId val="8279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9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146.65</c:v>
                </c:pt>
                <c:pt idx="1">
                  <c:v>160.35</c:v>
                </c:pt>
                <c:pt idx="2">
                  <c:v>160</c:v>
                </c:pt>
                <c:pt idx="3">
                  <c:v>159.34</c:v>
                </c:pt>
                <c:pt idx="4">
                  <c:v>200.62</c:v>
                </c:pt>
              </c:numCache>
            </c:numRef>
          </c:val>
          <c:extLst xmlns:c16r2="http://schemas.microsoft.com/office/drawing/2015/06/chart">
            <c:ext xmlns:c16="http://schemas.microsoft.com/office/drawing/2014/chart" uri="{C3380CC4-5D6E-409C-BE32-E72D297353CC}">
              <c16:uniqueId val="{00000000-DE67-4CE0-B924-AA7E853C5598}"/>
            </c:ext>
          </c:extLst>
        </c:ser>
        <c:dLbls>
          <c:showLegendKey val="0"/>
          <c:showVal val="0"/>
          <c:showCatName val="0"/>
          <c:showSerName val="0"/>
          <c:showPercent val="0"/>
          <c:showBubbleSize val="0"/>
        </c:dLbls>
        <c:gapWidth val="150"/>
        <c:axId val="82812288"/>
        <c:axId val="8281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DE67-4CE0-B924-AA7E853C5598}"/>
            </c:ext>
          </c:extLst>
        </c:ser>
        <c:dLbls>
          <c:showLegendKey val="0"/>
          <c:showVal val="0"/>
          <c:showCatName val="0"/>
          <c:showSerName val="0"/>
          <c:showPercent val="0"/>
          <c:showBubbleSize val="0"/>
        </c:dLbls>
        <c:marker val="1"/>
        <c:smooth val="0"/>
        <c:axId val="82812288"/>
        <c:axId val="82818560"/>
      </c:lineChart>
      <c:dateAx>
        <c:axId val="82812288"/>
        <c:scaling>
          <c:orientation val="minMax"/>
        </c:scaling>
        <c:delete val="1"/>
        <c:axPos val="b"/>
        <c:numFmt formatCode="ge" sourceLinked="1"/>
        <c:majorTickMark val="none"/>
        <c:minorTickMark val="none"/>
        <c:tickLblPos val="none"/>
        <c:crossAx val="82818560"/>
        <c:crosses val="autoZero"/>
        <c:auto val="1"/>
        <c:lblOffset val="100"/>
        <c:baseTimeUnit val="years"/>
      </c:dateAx>
      <c:valAx>
        <c:axId val="8281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滋賀県　日野町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21697</v>
      </c>
      <c r="AM8" s="49"/>
      <c r="AN8" s="49"/>
      <c r="AO8" s="49"/>
      <c r="AP8" s="49"/>
      <c r="AQ8" s="49"/>
      <c r="AR8" s="49"/>
      <c r="AS8" s="49"/>
      <c r="AT8" s="44">
        <f>データ!T6</f>
        <v>117.6</v>
      </c>
      <c r="AU8" s="44"/>
      <c r="AV8" s="44"/>
      <c r="AW8" s="44"/>
      <c r="AX8" s="44"/>
      <c r="AY8" s="44"/>
      <c r="AZ8" s="44"/>
      <c r="BA8" s="44"/>
      <c r="BB8" s="44">
        <f>データ!U6</f>
        <v>184.5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21.04</v>
      </c>
      <c r="Q10" s="44"/>
      <c r="R10" s="44"/>
      <c r="S10" s="44"/>
      <c r="T10" s="44"/>
      <c r="U10" s="44"/>
      <c r="V10" s="44"/>
      <c r="W10" s="44">
        <f>データ!Q6</f>
        <v>100</v>
      </c>
      <c r="X10" s="44"/>
      <c r="Y10" s="44"/>
      <c r="Z10" s="44"/>
      <c r="AA10" s="44"/>
      <c r="AB10" s="44"/>
      <c r="AC10" s="44"/>
      <c r="AD10" s="49">
        <f>データ!R6</f>
        <v>2600</v>
      </c>
      <c r="AE10" s="49"/>
      <c r="AF10" s="49"/>
      <c r="AG10" s="49"/>
      <c r="AH10" s="49"/>
      <c r="AI10" s="49"/>
      <c r="AJ10" s="49"/>
      <c r="AK10" s="2"/>
      <c r="AL10" s="49">
        <f>データ!V6</f>
        <v>4543</v>
      </c>
      <c r="AM10" s="49"/>
      <c r="AN10" s="49"/>
      <c r="AO10" s="49"/>
      <c r="AP10" s="49"/>
      <c r="AQ10" s="49"/>
      <c r="AR10" s="49"/>
      <c r="AS10" s="49"/>
      <c r="AT10" s="44">
        <f>データ!W6</f>
        <v>2.0499999999999998</v>
      </c>
      <c r="AU10" s="44"/>
      <c r="AV10" s="44"/>
      <c r="AW10" s="44"/>
      <c r="AX10" s="44"/>
      <c r="AY10" s="44"/>
      <c r="AZ10" s="44"/>
      <c r="BA10" s="44"/>
      <c r="BB10" s="44">
        <f>データ!X6</f>
        <v>2216.1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88Dn5+vEaNhvzV9d7I5JP5y6dDJ7FQUrPhORwvLp/DpjvFw8vqciLKmZS6iHI1u7y1KIf1hns3F5z/m/tYvqPg==" saltValue="mJWRHZZFsIeuslt5VYEtX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253839</v>
      </c>
      <c r="D6" s="32">
        <f t="shared" si="3"/>
        <v>47</v>
      </c>
      <c r="E6" s="32">
        <f t="shared" si="3"/>
        <v>17</v>
      </c>
      <c r="F6" s="32">
        <f t="shared" si="3"/>
        <v>5</v>
      </c>
      <c r="G6" s="32">
        <f t="shared" si="3"/>
        <v>0</v>
      </c>
      <c r="H6" s="32" t="str">
        <f t="shared" si="3"/>
        <v>滋賀県　日野町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21.04</v>
      </c>
      <c r="Q6" s="33">
        <f t="shared" si="3"/>
        <v>100</v>
      </c>
      <c r="R6" s="33">
        <f t="shared" si="3"/>
        <v>2600</v>
      </c>
      <c r="S6" s="33">
        <f t="shared" si="3"/>
        <v>21697</v>
      </c>
      <c r="T6" s="33">
        <f t="shared" si="3"/>
        <v>117.6</v>
      </c>
      <c r="U6" s="33">
        <f t="shared" si="3"/>
        <v>184.5</v>
      </c>
      <c r="V6" s="33">
        <f t="shared" si="3"/>
        <v>4543</v>
      </c>
      <c r="W6" s="33">
        <f t="shared" si="3"/>
        <v>2.0499999999999998</v>
      </c>
      <c r="X6" s="33">
        <f t="shared" si="3"/>
        <v>2216.1</v>
      </c>
      <c r="Y6" s="34">
        <f>IF(Y7="",NA(),Y7)</f>
        <v>40.93</v>
      </c>
      <c r="Z6" s="34">
        <f t="shared" ref="Z6:AH6" si="4">IF(Z7="",NA(),Z7)</f>
        <v>54.03</v>
      </c>
      <c r="AA6" s="34">
        <f t="shared" si="4"/>
        <v>51.79</v>
      </c>
      <c r="AB6" s="34">
        <f t="shared" si="4"/>
        <v>51.3</v>
      </c>
      <c r="AC6" s="34">
        <f t="shared" si="4"/>
        <v>48.58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1395.87</v>
      </c>
      <c r="BG6" s="34">
        <f t="shared" ref="BG6:BO6" si="7">IF(BG7="",NA(),BG7)</f>
        <v>1306.33</v>
      </c>
      <c r="BH6" s="33">
        <f t="shared" si="7"/>
        <v>0</v>
      </c>
      <c r="BI6" s="34">
        <f t="shared" si="7"/>
        <v>1179.6099999999999</v>
      </c>
      <c r="BJ6" s="34">
        <f t="shared" si="7"/>
        <v>1137.7</v>
      </c>
      <c r="BK6" s="34">
        <f t="shared" si="7"/>
        <v>1126.77</v>
      </c>
      <c r="BL6" s="34">
        <f t="shared" si="7"/>
        <v>1044.8</v>
      </c>
      <c r="BM6" s="34">
        <f t="shared" si="7"/>
        <v>1081.8</v>
      </c>
      <c r="BN6" s="34">
        <f t="shared" si="7"/>
        <v>974.93</v>
      </c>
      <c r="BO6" s="34">
        <f t="shared" si="7"/>
        <v>855.8</v>
      </c>
      <c r="BP6" s="33" t="str">
        <f>IF(BP7="","",IF(BP7="-","【-】","【"&amp;SUBSTITUTE(TEXT(BP7,"#,##0.00"),"-","△")&amp;"】"))</f>
        <v>【814.89】</v>
      </c>
      <c r="BQ6" s="34">
        <f>IF(BQ7="",NA(),BQ7)</f>
        <v>62.56</v>
      </c>
      <c r="BR6" s="34">
        <f t="shared" ref="BR6:BZ6" si="8">IF(BR7="",NA(),BR7)</f>
        <v>60.24</v>
      </c>
      <c r="BS6" s="34">
        <f t="shared" si="8"/>
        <v>62.24</v>
      </c>
      <c r="BT6" s="34">
        <f t="shared" si="8"/>
        <v>60.67</v>
      </c>
      <c r="BU6" s="34">
        <f t="shared" si="8"/>
        <v>47.62</v>
      </c>
      <c r="BV6" s="34">
        <f t="shared" si="8"/>
        <v>50.9</v>
      </c>
      <c r="BW6" s="34">
        <f t="shared" si="8"/>
        <v>50.82</v>
      </c>
      <c r="BX6" s="34">
        <f t="shared" si="8"/>
        <v>52.19</v>
      </c>
      <c r="BY6" s="34">
        <f t="shared" si="8"/>
        <v>55.32</v>
      </c>
      <c r="BZ6" s="34">
        <f t="shared" si="8"/>
        <v>59.8</v>
      </c>
      <c r="CA6" s="33" t="str">
        <f>IF(CA7="","",IF(CA7="-","【-】","【"&amp;SUBSTITUTE(TEXT(CA7,"#,##0.00"),"-","△")&amp;"】"))</f>
        <v>【60.64】</v>
      </c>
      <c r="CB6" s="34">
        <f>IF(CB7="",NA(),CB7)</f>
        <v>146.65</v>
      </c>
      <c r="CC6" s="34">
        <f t="shared" ref="CC6:CK6" si="9">IF(CC7="",NA(),CC7)</f>
        <v>160.35</v>
      </c>
      <c r="CD6" s="34">
        <f t="shared" si="9"/>
        <v>160</v>
      </c>
      <c r="CE6" s="34">
        <f t="shared" si="9"/>
        <v>159.34</v>
      </c>
      <c r="CF6" s="34">
        <f t="shared" si="9"/>
        <v>200.62</v>
      </c>
      <c r="CG6" s="34">
        <f t="shared" si="9"/>
        <v>293.27</v>
      </c>
      <c r="CH6" s="34">
        <f t="shared" si="9"/>
        <v>300.52</v>
      </c>
      <c r="CI6" s="34">
        <f t="shared" si="9"/>
        <v>296.14</v>
      </c>
      <c r="CJ6" s="34">
        <f t="shared" si="9"/>
        <v>283.17</v>
      </c>
      <c r="CK6" s="34">
        <f t="shared" si="9"/>
        <v>263.76</v>
      </c>
      <c r="CL6" s="33" t="str">
        <f>IF(CL7="","",IF(CL7="-","【-】","【"&amp;SUBSTITUTE(TEXT(CL7,"#,##0.00"),"-","△")&amp;"】"))</f>
        <v>【255.52】</v>
      </c>
      <c r="CM6" s="34">
        <f>IF(CM7="",NA(),CM7)</f>
        <v>82.33</v>
      </c>
      <c r="CN6" s="34">
        <f t="shared" ref="CN6:CV6" si="10">IF(CN7="",NA(),CN7)</f>
        <v>82.33</v>
      </c>
      <c r="CO6" s="34">
        <f t="shared" si="10"/>
        <v>82.33</v>
      </c>
      <c r="CP6" s="34">
        <f t="shared" si="10"/>
        <v>82.33</v>
      </c>
      <c r="CQ6" s="34">
        <f t="shared" si="10"/>
        <v>82.33</v>
      </c>
      <c r="CR6" s="34">
        <f t="shared" si="10"/>
        <v>53.78</v>
      </c>
      <c r="CS6" s="34">
        <f t="shared" si="10"/>
        <v>53.24</v>
      </c>
      <c r="CT6" s="34">
        <f t="shared" si="10"/>
        <v>52.31</v>
      </c>
      <c r="CU6" s="34">
        <f t="shared" si="10"/>
        <v>60.65</v>
      </c>
      <c r="CV6" s="34">
        <f t="shared" si="10"/>
        <v>51.75</v>
      </c>
      <c r="CW6" s="33" t="str">
        <f>IF(CW7="","",IF(CW7="-","【-】","【"&amp;SUBSTITUTE(TEXT(CW7,"#,##0.00"),"-","△")&amp;"】"))</f>
        <v>【52.49】</v>
      </c>
      <c r="CX6" s="34">
        <f>IF(CX7="",NA(),CX7)</f>
        <v>97.88</v>
      </c>
      <c r="CY6" s="34">
        <f t="shared" ref="CY6:DG6" si="11">IF(CY7="",NA(),CY7)</f>
        <v>98.19</v>
      </c>
      <c r="CZ6" s="34">
        <f t="shared" si="11"/>
        <v>98.17</v>
      </c>
      <c r="DA6" s="34">
        <f t="shared" si="11"/>
        <v>98.31</v>
      </c>
      <c r="DB6" s="34">
        <f t="shared" si="11"/>
        <v>98.44</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253839</v>
      </c>
      <c r="D7" s="36">
        <v>47</v>
      </c>
      <c r="E7" s="36">
        <v>17</v>
      </c>
      <c r="F7" s="36">
        <v>5</v>
      </c>
      <c r="G7" s="36">
        <v>0</v>
      </c>
      <c r="H7" s="36" t="s">
        <v>109</v>
      </c>
      <c r="I7" s="36" t="s">
        <v>110</v>
      </c>
      <c r="J7" s="36" t="s">
        <v>111</v>
      </c>
      <c r="K7" s="36" t="s">
        <v>112</v>
      </c>
      <c r="L7" s="36" t="s">
        <v>113</v>
      </c>
      <c r="M7" s="36" t="s">
        <v>114</v>
      </c>
      <c r="N7" s="37" t="s">
        <v>115</v>
      </c>
      <c r="O7" s="37" t="s">
        <v>116</v>
      </c>
      <c r="P7" s="37">
        <v>21.04</v>
      </c>
      <c r="Q7" s="37">
        <v>100</v>
      </c>
      <c r="R7" s="37">
        <v>2600</v>
      </c>
      <c r="S7" s="37">
        <v>21697</v>
      </c>
      <c r="T7" s="37">
        <v>117.6</v>
      </c>
      <c r="U7" s="37">
        <v>184.5</v>
      </c>
      <c r="V7" s="37">
        <v>4543</v>
      </c>
      <c r="W7" s="37">
        <v>2.0499999999999998</v>
      </c>
      <c r="X7" s="37">
        <v>2216.1</v>
      </c>
      <c r="Y7" s="37">
        <v>40.93</v>
      </c>
      <c r="Z7" s="37">
        <v>54.03</v>
      </c>
      <c r="AA7" s="37">
        <v>51.79</v>
      </c>
      <c r="AB7" s="37">
        <v>51.3</v>
      </c>
      <c r="AC7" s="37">
        <v>48.58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1395.87</v>
      </c>
      <c r="BG7" s="37">
        <v>1306.33</v>
      </c>
      <c r="BH7" s="37">
        <v>0</v>
      </c>
      <c r="BI7" s="37">
        <v>1179.6099999999999</v>
      </c>
      <c r="BJ7" s="37">
        <v>1137.7</v>
      </c>
      <c r="BK7" s="37">
        <v>1126.77</v>
      </c>
      <c r="BL7" s="37">
        <v>1044.8</v>
      </c>
      <c r="BM7" s="37">
        <v>1081.8</v>
      </c>
      <c r="BN7" s="37">
        <v>974.93</v>
      </c>
      <c r="BO7" s="37">
        <v>855.8</v>
      </c>
      <c r="BP7" s="37">
        <v>814.89</v>
      </c>
      <c r="BQ7" s="37">
        <v>62.56</v>
      </c>
      <c r="BR7" s="37">
        <v>60.24</v>
      </c>
      <c r="BS7" s="37">
        <v>62.24</v>
      </c>
      <c r="BT7" s="37">
        <v>60.67</v>
      </c>
      <c r="BU7" s="37">
        <v>47.62</v>
      </c>
      <c r="BV7" s="37">
        <v>50.9</v>
      </c>
      <c r="BW7" s="37">
        <v>50.82</v>
      </c>
      <c r="BX7" s="37">
        <v>52.19</v>
      </c>
      <c r="BY7" s="37">
        <v>55.32</v>
      </c>
      <c r="BZ7" s="37">
        <v>59.8</v>
      </c>
      <c r="CA7" s="37">
        <v>60.64</v>
      </c>
      <c r="CB7" s="37">
        <v>146.65</v>
      </c>
      <c r="CC7" s="37">
        <v>160.35</v>
      </c>
      <c r="CD7" s="37">
        <v>160</v>
      </c>
      <c r="CE7" s="37">
        <v>159.34</v>
      </c>
      <c r="CF7" s="37">
        <v>200.62</v>
      </c>
      <c r="CG7" s="37">
        <v>293.27</v>
      </c>
      <c r="CH7" s="37">
        <v>300.52</v>
      </c>
      <c r="CI7" s="37">
        <v>296.14</v>
      </c>
      <c r="CJ7" s="37">
        <v>283.17</v>
      </c>
      <c r="CK7" s="37">
        <v>263.76</v>
      </c>
      <c r="CL7" s="37">
        <v>255.52</v>
      </c>
      <c r="CM7" s="37">
        <v>82.33</v>
      </c>
      <c r="CN7" s="37">
        <v>82.33</v>
      </c>
      <c r="CO7" s="37">
        <v>82.33</v>
      </c>
      <c r="CP7" s="37">
        <v>82.33</v>
      </c>
      <c r="CQ7" s="37">
        <v>82.33</v>
      </c>
      <c r="CR7" s="37">
        <v>53.78</v>
      </c>
      <c r="CS7" s="37">
        <v>53.24</v>
      </c>
      <c r="CT7" s="37">
        <v>52.31</v>
      </c>
      <c r="CU7" s="37">
        <v>60.65</v>
      </c>
      <c r="CV7" s="37">
        <v>51.75</v>
      </c>
      <c r="CW7" s="37">
        <v>52.49</v>
      </c>
      <c r="CX7" s="37">
        <v>97.88</v>
      </c>
      <c r="CY7" s="37">
        <v>98.19</v>
      </c>
      <c r="CZ7" s="37">
        <v>98.17</v>
      </c>
      <c r="DA7" s="37">
        <v>98.31</v>
      </c>
      <c r="DB7" s="37">
        <v>98.44</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2019-01-29T06:45:06Z</cp:lastPrinted>
  <dcterms:created xsi:type="dcterms:W3CDTF">2018-12-03T09:26:35Z</dcterms:created>
  <dcterms:modified xsi:type="dcterms:W3CDTF">2019-02-08T07:05:08Z</dcterms:modified>
  <cp:category/>
</cp:coreProperties>
</file>