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cZP0NliCLSH4JizGiwUg046OI/oEmtq8u+OCyZo8lEEAX8irD+R9LlvgctB9bo5pUlp04rTE7OpCkiAcRHQfwQ==" workbookSaltValue="ULZ96ZQ0wKJvaoIKO7FOH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5" l="1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  <c r="C10" i="5" l="1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<sst xmlns="http://schemas.openxmlformats.org/spreadsheetml/2006/main" count="240" uniqueCount="126">
  <si>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</si>
  <si>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</si>
  <si>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</si>
  <si>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</si>
  <si>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</si>
  <si>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</si>
  <si>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</si>
  <si>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</si>
  <si>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</si>
  <si>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</si>
  <si>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</si>
  <si>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</si>
  <si>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</si>
  <si>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</si>
  <si>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</si>
  <si>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</si>
  <si>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</si>
  <si>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</si>
  <si>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</si>
  <si>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</si>
  <si>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</si>
  <si>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</si>
  <si>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</si>
  <si>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</si>
  <si>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</si>
  <si>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</si>
  <si>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</si>
  <si>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</si>
  <si>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</si>
  <si>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</si>
  <si>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</si>
  <si>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</si>
  <si>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</si>
  <si>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</si>
  <si>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</si>
  <si>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</si>
  <si>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</si>
  <si>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</si>
  <si>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</si>
  <si>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</si>
  <si>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</si>
  <si>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</si>
  <si>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</si>
  <si>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</si>
  <si>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</si>
  <si>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</si>
  <si>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</si>
  <si>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</si>
  <si>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</si>
  <si>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</si>
  <si>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</si>
  <si>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</si>
  <si>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</si>
  <si>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</si>
  <si>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</si>
  <si>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</si>
  <si>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</si>
  <si>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</si>
  <si>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</si>
  <si>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</si>
  <si>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</si>
  <si>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</si>
  <si>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</si>
  <si>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</si>
  <si>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</si>
  <si>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</si>
  <si>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</si>
  <si>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</si>
  <si>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</si>
  <si>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</si>
  <si>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</si>
  <si>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</si>
  <si>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</si>
  <si>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</si>
  <si>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</si>
  <si>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</si>
  <si>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</si>
  <si>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</si>
  <si>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</si>
  <si>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</si>
  <si>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</si>
  <si>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</si>
  <si>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</si>
  <si>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</si>
  <si>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</si>
  <si>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</si>
  <si>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</si>
  <si>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</si>
  <si>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</si>
  <si>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</si>
  <si>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</si>
  <si>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</si>
  <si>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</si>
  <si>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</si>
  <si>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</si>
  <si>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</si>
  <si>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</si>
  <si>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</si>
  <si>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</si>
  <si>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</si>
  <si>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</si>
  <si>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</si>
  <si>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</si>
  <si>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</si>
  <si>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</si>
  <si>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</si>
  <si>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</si>
  <si>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</si>
  <si>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</si>
  <si>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</si>
  <si>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滋賀県　日野町</t>
  </si>
  <si>
    <t>法非適用</t>
  </si>
  <si>
    <t>下水道事業</t>
  </si>
  <si>
    <t>公共下水道</t>
  </si>
  <si>
    <t>Cd2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</si>
  <si>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</si>
  <si>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</si>
  <si>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</si>
  <si>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</si>
  <si>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</si>
  <si>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</si>
  <si>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</si>
  <si>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</si>
  <si>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管路の殆どが塩ビ管であり現時点では更新を行っていないが、一部存在するコンクリート管において対策が必要な箇所が発現したことから、平成30年度に更新工事を行う。また、管路及びマンホール、ポンプ施設においても、重要度が高い箇所より点検・調査行い、今後の対策を計画していく。</t>
    <rPh sb="1" eb="3">
      <t>カンロ</t>
    </rPh>
    <rPh sb="4" eb="5">
      <t>ホトン</t>
    </rPh>
    <rPh sb="7" eb="8">
      <t>エン</t>
    </rPh>
    <rPh sb="9" eb="10">
      <t>カン</t>
    </rPh>
    <rPh sb="13" eb="16">
      <t>ゲンジテン</t>
    </rPh>
    <rPh sb="18" eb="20">
      <t>コウシン</t>
    </rPh>
    <rPh sb="21" eb="22">
      <t>オコナ</t>
    </rPh>
    <rPh sb="29" eb="31">
      <t>イチブ</t>
    </rPh>
    <rPh sb="31" eb="33">
      <t>ソンザイ</t>
    </rPh>
    <rPh sb="41" eb="42">
      <t>カン</t>
    </rPh>
    <rPh sb="46" eb="48">
      <t>タイサク</t>
    </rPh>
    <rPh sb="49" eb="51">
      <t>ヒツヨウ</t>
    </rPh>
    <rPh sb="52" eb="54">
      <t>カショ</t>
    </rPh>
    <rPh sb="55" eb="57">
      <t>ハツゲン</t>
    </rPh>
    <rPh sb="64" eb="66">
      <t>ヘイセイ</t>
    </rPh>
    <rPh sb="68" eb="69">
      <t>ネン</t>
    </rPh>
    <rPh sb="69" eb="70">
      <t>ド</t>
    </rPh>
    <rPh sb="71" eb="73">
      <t>コウシン</t>
    </rPh>
    <rPh sb="73" eb="75">
      <t>コウジ</t>
    </rPh>
    <rPh sb="76" eb="77">
      <t>オコナ</t>
    </rPh>
    <rPh sb="82" eb="84">
      <t>カンロ</t>
    </rPh>
    <rPh sb="84" eb="85">
      <t>オヨ</t>
    </rPh>
    <rPh sb="95" eb="97">
      <t>シセツ</t>
    </rPh>
    <rPh sb="103" eb="106">
      <t>ジュウヨウド</t>
    </rPh>
    <rPh sb="107" eb="108">
      <t>タカ</t>
    </rPh>
    <rPh sb="109" eb="111">
      <t>カショ</t>
    </rPh>
    <rPh sb="121" eb="123">
      <t>コンゴ</t>
    </rPh>
    <rPh sb="124" eb="126">
      <t>タイサク</t>
    </rPh>
    <rPh sb="127" eb="129">
      <t>ケイカク</t>
    </rPh>
    <phoneticPr fontId="4"/>
  </si>
  <si>
    <t>　事業費の大半を企業債の返済が占めている中、収益的収支比率は昨年まで改善傾向であったものが、平成29年度で下がってしまったことから、100%の数値となるよう比率改善の取組が必要となる。
　また、今後は管路施設やポンプ施設の点検、調査、修繕といった維持管理における費用も増加する見込であり、経営改善のための取組が必須となっている。
　</t>
    <rPh sb="1" eb="4">
      <t>ジギョウヒ</t>
    </rPh>
    <rPh sb="5" eb="7">
      <t>タイハン</t>
    </rPh>
    <rPh sb="8" eb="10">
      <t>キギョウ</t>
    </rPh>
    <rPh sb="10" eb="11">
      <t>サイ</t>
    </rPh>
    <rPh sb="12" eb="14">
      <t>ヘンサイ</t>
    </rPh>
    <rPh sb="15" eb="16">
      <t>シ</t>
    </rPh>
    <rPh sb="20" eb="21">
      <t>ナカ</t>
    </rPh>
    <rPh sb="22" eb="25">
      <t>シュウエキテキ</t>
    </rPh>
    <rPh sb="25" eb="27">
      <t>シュウシ</t>
    </rPh>
    <rPh sb="27" eb="29">
      <t>ヒリツ</t>
    </rPh>
    <rPh sb="30" eb="32">
      <t>サクネン</t>
    </rPh>
    <rPh sb="34" eb="36">
      <t>カイゼン</t>
    </rPh>
    <rPh sb="36" eb="38">
      <t>ケイコウ</t>
    </rPh>
    <rPh sb="46" eb="48">
      <t>ヘイセイ</t>
    </rPh>
    <rPh sb="50" eb="52">
      <t>ネンド</t>
    </rPh>
    <rPh sb="53" eb="54">
      <t>サ</t>
    </rPh>
    <rPh sb="71" eb="73">
      <t>スウチ</t>
    </rPh>
    <rPh sb="78" eb="80">
      <t>ヒリツ</t>
    </rPh>
    <rPh sb="80" eb="82">
      <t>カイゼン</t>
    </rPh>
    <rPh sb="83" eb="85">
      <t>トリクミ</t>
    </rPh>
    <rPh sb="86" eb="88">
      <t>ヒツヨウ</t>
    </rPh>
    <rPh sb="97" eb="99">
      <t>コンゴ</t>
    </rPh>
    <rPh sb="100" eb="102">
      <t>カンロ</t>
    </rPh>
    <rPh sb="102" eb="104">
      <t>シセツ</t>
    </rPh>
    <rPh sb="108" eb="110">
      <t>シセツ</t>
    </rPh>
    <rPh sb="111" eb="113">
      <t>テンケン</t>
    </rPh>
    <rPh sb="114" eb="116">
      <t>チョウサ</t>
    </rPh>
    <rPh sb="117" eb="119">
      <t>シュウゼン</t>
    </rPh>
    <rPh sb="123" eb="125">
      <t>イジ</t>
    </rPh>
    <rPh sb="125" eb="127">
      <t>カンリ</t>
    </rPh>
    <rPh sb="131" eb="133">
      <t>ヒヨウ</t>
    </rPh>
    <rPh sb="134" eb="136">
      <t>ゾウカ</t>
    </rPh>
    <rPh sb="138" eb="140">
      <t>ミコミ</t>
    </rPh>
    <rPh sb="144" eb="146">
      <t>ケイエイ</t>
    </rPh>
    <rPh sb="146" eb="148">
      <t>カイゼン</t>
    </rPh>
    <rPh sb="152" eb="154">
      <t>トリクミ</t>
    </rPh>
    <rPh sb="155" eb="157">
      <t>ヒッス</t>
    </rPh>
    <phoneticPr fontId="4"/>
  </si>
  <si>
    <t>　汚水処理原価は近年増加傾向であるが、類似団体より低い数値である。経費回収率については、数値が下がったものの類似団体平均を上回っている。収益的収支比率については、近年改善傾向にあった数値が下がった。今後は使用料の増収対策等の検討が必要である。
　水洗化率においては、90%以上であり類似団体平均より高い値となっているが、今後も啓発は必要である。</t>
    <rPh sb="1" eb="3">
      <t>オスイ</t>
    </rPh>
    <rPh sb="3" eb="5">
      <t>ショリ</t>
    </rPh>
    <rPh sb="5" eb="7">
      <t>ゲンカ</t>
    </rPh>
    <rPh sb="8" eb="10">
      <t>キンネン</t>
    </rPh>
    <rPh sb="10" eb="12">
      <t>ゾウカ</t>
    </rPh>
    <rPh sb="12" eb="14">
      <t>ケイコウ</t>
    </rPh>
    <rPh sb="19" eb="21">
      <t>ルイジ</t>
    </rPh>
    <rPh sb="21" eb="23">
      <t>ダンタイ</t>
    </rPh>
    <rPh sb="25" eb="26">
      <t>ヒク</t>
    </rPh>
    <rPh sb="27" eb="29">
      <t>スウチ</t>
    </rPh>
    <rPh sb="33" eb="35">
      <t>ケイヒ</t>
    </rPh>
    <rPh sb="35" eb="37">
      <t>カイシュウ</t>
    </rPh>
    <rPh sb="37" eb="38">
      <t>リツ</t>
    </rPh>
    <rPh sb="44" eb="46">
      <t>スウチ</t>
    </rPh>
    <rPh sb="47" eb="48">
      <t>サ</t>
    </rPh>
    <rPh sb="54" eb="56">
      <t>ルイジ</t>
    </rPh>
    <rPh sb="56" eb="58">
      <t>ダンタイ</t>
    </rPh>
    <rPh sb="58" eb="60">
      <t>ヘイキン</t>
    </rPh>
    <rPh sb="61" eb="63">
      <t>ウワマワ</t>
    </rPh>
    <rPh sb="68" eb="71">
      <t>シュウエキテキ</t>
    </rPh>
    <rPh sb="71" eb="73">
      <t>シュウシ</t>
    </rPh>
    <rPh sb="73" eb="75">
      <t>ヒリツ</t>
    </rPh>
    <rPh sb="81" eb="83">
      <t>キンネン</t>
    </rPh>
    <rPh sb="83" eb="85">
      <t>カイゼン</t>
    </rPh>
    <rPh sb="85" eb="87">
      <t>ケイコウ</t>
    </rPh>
    <rPh sb="91" eb="93">
      <t>スウチ</t>
    </rPh>
    <rPh sb="94" eb="95">
      <t>サ</t>
    </rPh>
    <rPh sb="99" eb="101">
      <t>コンゴ</t>
    </rPh>
    <rPh sb="102" eb="104">
      <t>シヨウ</t>
    </rPh>
    <rPh sb="104" eb="105">
      <t>リョウ</t>
    </rPh>
    <rPh sb="106" eb="108">
      <t>ゾウシュウ</t>
    </rPh>
    <rPh sb="108" eb="111">
      <t>タイサクトウ</t>
    </rPh>
    <rPh sb="112" eb="114">
      <t>ケントウ</t>
    </rPh>
    <rPh sb="115" eb="117">
      <t>ヒツヨウ</t>
    </rPh>
    <rPh sb="123" eb="125">
      <t>スイセン</t>
    </rPh>
    <rPh sb="125" eb="126">
      <t>カ</t>
    </rPh>
    <rPh sb="126" eb="127">
      <t>リツ</t>
    </rPh>
    <rPh sb="136" eb="138">
      <t>イジョウ</t>
    </rPh>
    <rPh sb="141" eb="143">
      <t>ルイジ</t>
    </rPh>
    <rPh sb="143" eb="145">
      <t>ダンタイ</t>
    </rPh>
    <rPh sb="145" eb="147">
      <t>ヘイキン</t>
    </rPh>
    <rPh sb="149" eb="150">
      <t>タカ</t>
    </rPh>
    <rPh sb="151" eb="152">
      <t>アタイ</t>
    </rPh>
    <rPh sb="160" eb="162">
      <t>コンゴ</t>
    </rPh>
    <rPh sb="163" eb="165">
      <t>ケイハツ</t>
    </rPh>
    <rPh sb="166" eb="168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</si>
</sst>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D9-434B-B13C-E6F793833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232960"/>
        <c:axId val="72234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0.14000000000000001</c:v>
                </c:pt>
                <c:pt idx="1">
                  <c:v>0.03</c:v>
                </c:pt>
                <c:pt idx="2">
                  <c:v>0.15</c:v>
                </c:pt>
                <c:pt idx="3">
                  <c:v>0.1</c:v>
                </c:pt>
                <c:pt idx="4">
                  <c:v>0.13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5D9-434B-B13C-E6F793833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32960"/>
        <c:axId val="72234496"/>
      </c:lineChart>
      <c:dateAx>
        <c:axId val="72232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234496"/>
        <c:crosses val="autoZero"/>
        <c:auto val="1"/>
        <c:lblOffset val="100"/>
        <c:baseTimeUnit val="years"/>
      </c:dateAx>
      <c:valAx>
        <c:axId val="72234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232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86.47</c:v>
                </c:pt>
                <c:pt idx="1">
                  <c:v>97.31</c:v>
                </c:pt>
                <c:pt idx="2">
                  <c:v>97.32</c:v>
                </c:pt>
                <c:pt idx="3">
                  <c:v>91.56</c:v>
                </c:pt>
                <c:pt idx="4">
                  <c:v>91.47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9F-4ED7-8893-0553717A9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950784"/>
        <c:axId val="82965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50.32</c:v>
                </c:pt>
                <c:pt idx="1">
                  <c:v>49.89</c:v>
                </c:pt>
                <c:pt idx="2">
                  <c:v>49.39</c:v>
                </c:pt>
                <c:pt idx="3">
                  <c:v>49.25</c:v>
                </c:pt>
                <c:pt idx="4">
                  <c:v>50.24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9F-4ED7-8893-0553717A9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50784"/>
        <c:axId val="82965248"/>
      </c:lineChart>
      <c:dateAx>
        <c:axId val="82950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965248"/>
        <c:crosses val="autoZero"/>
        <c:auto val="1"/>
        <c:lblOffset val="100"/>
        <c:baseTimeUnit val="years"/>
      </c:dateAx>
      <c:valAx>
        <c:axId val="82965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950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90.04</c:v>
                </c:pt>
                <c:pt idx="1">
                  <c:v>89.14</c:v>
                </c:pt>
                <c:pt idx="2">
                  <c:v>90.74</c:v>
                </c:pt>
                <c:pt idx="3">
                  <c:v>91.5</c:v>
                </c:pt>
                <c:pt idx="4">
                  <c:v>92.01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A7-4BAB-862A-372C1926C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186496"/>
        <c:axId val="94258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84.57</c:v>
                </c:pt>
                <c:pt idx="1">
                  <c:v>84.73</c:v>
                </c:pt>
                <c:pt idx="2">
                  <c:v>83.96</c:v>
                </c:pt>
                <c:pt idx="3">
                  <c:v>84.12</c:v>
                </c:pt>
                <c:pt idx="4">
                  <c:v>84.17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AA7-4BAB-862A-372C1926C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186496"/>
        <c:axId val="94258304"/>
      </c:lineChart>
      <c:dateAx>
        <c:axId val="94186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258304"/>
        <c:crosses val="autoZero"/>
        <c:auto val="1"/>
        <c:lblOffset val="100"/>
        <c:baseTimeUnit val="years"/>
      </c:dateAx>
      <c:valAx>
        <c:axId val="94258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186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59.83</c:v>
                </c:pt>
                <c:pt idx="1">
                  <c:v>68.53</c:v>
                </c:pt>
                <c:pt idx="2">
                  <c:v>75.180000000000007</c:v>
                </c:pt>
                <c:pt idx="3">
                  <c:v>80.94</c:v>
                </c:pt>
                <c:pt idx="4">
                  <c:v>70.540000000000006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34-4ED8-AEB0-1617D41A8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269184"/>
        <c:axId val="72271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E34-4ED8-AEB0-1617D41A8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184"/>
        <c:axId val="72271360"/>
      </c:lineChart>
      <c:dateAx>
        <c:axId val="72269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271360"/>
        <c:crosses val="autoZero"/>
        <c:auto val="1"/>
        <c:lblOffset val="100"/>
        <c:baseTimeUnit val="years"/>
      </c:dateAx>
      <c:valAx>
        <c:axId val="72271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269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60-4D49-903E-74460576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364032"/>
        <c:axId val="7236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560-4D49-903E-74460576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364032"/>
        <c:axId val="72365952"/>
      </c:lineChart>
      <c:dateAx>
        <c:axId val="7236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365952"/>
        <c:crosses val="autoZero"/>
        <c:auto val="1"/>
        <c:lblOffset val="100"/>
        <c:baseTimeUnit val="years"/>
      </c:dateAx>
      <c:valAx>
        <c:axId val="7236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36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51-4DB1-A82C-35F4FC187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388992"/>
        <c:axId val="72390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D51-4DB1-A82C-35F4FC187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388992"/>
        <c:axId val="72390912"/>
      </c:lineChart>
      <c:dateAx>
        <c:axId val="72388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390912"/>
        <c:crosses val="autoZero"/>
        <c:auto val="1"/>
        <c:lblOffset val="100"/>
        <c:baseTimeUnit val="years"/>
      </c:dateAx>
      <c:valAx>
        <c:axId val="72390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388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11-4F50-878D-0C587C87F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413952"/>
        <c:axId val="72415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111-4F50-878D-0C587C87F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13952"/>
        <c:axId val="72415872"/>
      </c:lineChart>
      <c:dateAx>
        <c:axId val="72413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415872"/>
        <c:crosses val="autoZero"/>
        <c:auto val="1"/>
        <c:lblOffset val="100"/>
        <c:baseTimeUnit val="years"/>
      </c:dateAx>
      <c:valAx>
        <c:axId val="72415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413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0C-423A-ADBC-6509DB613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93984"/>
        <c:axId val="82795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0C-423A-ADBC-6509DB613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93984"/>
        <c:axId val="82795904"/>
      </c:lineChart>
      <c:dateAx>
        <c:axId val="82793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795904"/>
        <c:crosses val="autoZero"/>
        <c:auto val="1"/>
        <c:lblOffset val="100"/>
        <c:baseTimeUnit val="years"/>
      </c:dateAx>
      <c:valAx>
        <c:axId val="82795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793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1258.1300000000001</c:v>
                </c:pt>
                <c:pt idx="1">
                  <c:v>1271.46</c:v>
                </c:pt>
                <c:pt idx="2">
                  <c:v>1436.32</c:v>
                </c:pt>
                <c:pt idx="3">
                  <c:v>1130.3800000000001</c:v>
                </c:pt>
                <c:pt idx="4">
                  <c:v>1248.54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5D-4C22-BC44-C22DBAD5D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823040"/>
        <c:axId val="82829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1306.92</c:v>
                </c:pt>
                <c:pt idx="1">
                  <c:v>1203.71</c:v>
                </c:pt>
                <c:pt idx="2">
                  <c:v>1162.3599999999999</c:v>
                </c:pt>
                <c:pt idx="3">
                  <c:v>1047.6500000000001</c:v>
                </c:pt>
                <c:pt idx="4">
                  <c:v>1124.26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D5D-4C22-BC44-C22DBAD5D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23040"/>
        <c:axId val="82829312"/>
      </c:lineChart>
      <c:dateAx>
        <c:axId val="82823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829312"/>
        <c:crosses val="autoZero"/>
        <c:auto val="1"/>
        <c:lblOffset val="100"/>
        <c:baseTimeUnit val="years"/>
      </c:dateAx>
      <c:valAx>
        <c:axId val="82829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823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100.57</c:v>
                </c:pt>
                <c:pt idx="1">
                  <c:v>85.87</c:v>
                </c:pt>
                <c:pt idx="2">
                  <c:v>87.07</c:v>
                </c:pt>
                <c:pt idx="3">
                  <c:v>97.37</c:v>
                </c:pt>
                <c:pt idx="4">
                  <c:v>90.01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E5-4B0B-BADE-9CABD87EA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905344"/>
        <c:axId val="82907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68.510000000000005</c:v>
                </c:pt>
                <c:pt idx="1">
                  <c:v>69.739999999999995</c:v>
                </c:pt>
                <c:pt idx="2">
                  <c:v>68.209999999999994</c:v>
                </c:pt>
                <c:pt idx="3">
                  <c:v>74.040000000000006</c:v>
                </c:pt>
                <c:pt idx="4">
                  <c:v>80.58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7E5-4B0B-BADE-9CABD87EA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05344"/>
        <c:axId val="82907520"/>
      </c:lineChart>
      <c:dateAx>
        <c:axId val="82905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907520"/>
        <c:crosses val="autoZero"/>
        <c:auto val="1"/>
        <c:lblOffset val="100"/>
        <c:baseTimeUnit val="years"/>
      </c:dateAx>
      <c:valAx>
        <c:axId val="82907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905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114.96</c:v>
                </c:pt>
                <c:pt idx="1">
                  <c:v>138.12</c:v>
                </c:pt>
                <c:pt idx="2">
                  <c:v>135.87</c:v>
                </c:pt>
                <c:pt idx="3">
                  <c:v>163.38999999999999</c:v>
                </c:pt>
                <c:pt idx="4">
                  <c:v>180.58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19-47F3-BC10-A428F21D7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921728"/>
        <c:axId val="82928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247.43</c:v>
                </c:pt>
                <c:pt idx="1">
                  <c:v>248.89</c:v>
                </c:pt>
                <c:pt idx="2">
                  <c:v>250.84</c:v>
                </c:pt>
                <c:pt idx="3">
                  <c:v>235.61</c:v>
                </c:pt>
                <c:pt idx="4">
                  <c:v>216.21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119-47F3-BC10-A428F21D7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21728"/>
        <c:axId val="82928000"/>
      </c:lineChart>
      <c:dateAx>
        <c:axId val="82921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928000"/>
        <c:crosses val="autoZero"/>
        <c:auto val="1"/>
        <c:lblOffset val="100"/>
        <c:baseTimeUnit val="years"/>
      </c:dateAx>
      <c:valAx>
        <c:axId val="82928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92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85" zoomScaleNormal="8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滋賀県　日野町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2" t="s">
        <v>1</v>
      </c>
      <c r="C7" s="62"/>
      <c r="D7" s="62"/>
      <c r="E7" s="62"/>
      <c r="F7" s="62"/>
      <c r="G7" s="62"/>
      <c r="H7" s="62"/>
      <c r="I7" s="62" t="s">
        <v>2</v>
      </c>
      <c r="J7" s="62"/>
      <c r="K7" s="62"/>
      <c r="L7" s="62"/>
      <c r="M7" s="62"/>
      <c r="N7" s="62"/>
      <c r="O7" s="62"/>
      <c r="P7" s="62" t="s">
        <v>3</v>
      </c>
      <c r="Q7" s="62"/>
      <c r="R7" s="62"/>
      <c r="S7" s="62"/>
      <c r="T7" s="62"/>
      <c r="U7" s="62"/>
      <c r="V7" s="62"/>
      <c r="W7" s="62" t="s">
        <v>4</v>
      </c>
      <c r="X7" s="62"/>
      <c r="Y7" s="62"/>
      <c r="Z7" s="62"/>
      <c r="AA7" s="62"/>
      <c r="AB7" s="62"/>
      <c r="AC7" s="62"/>
      <c r="AD7" s="62" t="s">
        <v>5</v>
      </c>
      <c r="AE7" s="62"/>
      <c r="AF7" s="62"/>
      <c r="AG7" s="62"/>
      <c r="AH7" s="62"/>
      <c r="AI7" s="62"/>
      <c r="AJ7" s="62"/>
      <c r="AK7" s="3"/>
      <c r="AL7" s="62" t="s">
        <v>6</v>
      </c>
      <c r="AM7" s="62"/>
      <c r="AN7" s="62"/>
      <c r="AO7" s="62"/>
      <c r="AP7" s="62"/>
      <c r="AQ7" s="62"/>
      <c r="AR7" s="62"/>
      <c r="AS7" s="62"/>
      <c r="AT7" s="62" t="s">
        <v>7</v>
      </c>
      <c r="AU7" s="62"/>
      <c r="AV7" s="62"/>
      <c r="AW7" s="62"/>
      <c r="AX7" s="62"/>
      <c r="AY7" s="62"/>
      <c r="AZ7" s="62"/>
      <c r="BA7" s="62"/>
      <c r="BB7" s="62" t="s">
        <v>8</v>
      </c>
      <c r="BC7" s="62"/>
      <c r="BD7" s="62"/>
      <c r="BE7" s="62"/>
      <c r="BF7" s="62"/>
      <c r="BG7" s="62"/>
      <c r="BH7" s="62"/>
      <c r="BI7" s="6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公共下水道</v>
      </c>
      <c r="Q8" s="71"/>
      <c r="R8" s="71"/>
      <c r="S8" s="71"/>
      <c r="T8" s="71"/>
      <c r="U8" s="71"/>
      <c r="V8" s="71"/>
      <c r="W8" s="71" t="str">
        <f>データ!L6</f>
        <v>Cd2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6">
        <f>データ!S6</f>
        <v>21697</v>
      </c>
      <c r="AM8" s="66"/>
      <c r="AN8" s="66"/>
      <c r="AO8" s="66"/>
      <c r="AP8" s="66"/>
      <c r="AQ8" s="66"/>
      <c r="AR8" s="66"/>
      <c r="AS8" s="66"/>
      <c r="AT8" s="65">
        <f>データ!T6</f>
        <v>117.6</v>
      </c>
      <c r="AU8" s="65"/>
      <c r="AV8" s="65"/>
      <c r="AW8" s="65"/>
      <c r="AX8" s="65"/>
      <c r="AY8" s="65"/>
      <c r="AZ8" s="65"/>
      <c r="BA8" s="65"/>
      <c r="BB8" s="65">
        <f>データ!U6</f>
        <v>184.5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2" t="s">
        <v>12</v>
      </c>
      <c r="C9" s="62"/>
      <c r="D9" s="62"/>
      <c r="E9" s="62"/>
      <c r="F9" s="62"/>
      <c r="G9" s="62"/>
      <c r="H9" s="62"/>
      <c r="I9" s="62" t="s">
        <v>13</v>
      </c>
      <c r="J9" s="62"/>
      <c r="K9" s="62"/>
      <c r="L9" s="62"/>
      <c r="M9" s="62"/>
      <c r="N9" s="62"/>
      <c r="O9" s="62"/>
      <c r="P9" s="62" t="s">
        <v>14</v>
      </c>
      <c r="Q9" s="62"/>
      <c r="R9" s="62"/>
      <c r="S9" s="62"/>
      <c r="T9" s="62"/>
      <c r="U9" s="62"/>
      <c r="V9" s="62"/>
      <c r="W9" s="62" t="s">
        <v>15</v>
      </c>
      <c r="X9" s="62"/>
      <c r="Y9" s="62"/>
      <c r="Z9" s="62"/>
      <c r="AA9" s="62"/>
      <c r="AB9" s="62"/>
      <c r="AC9" s="62"/>
      <c r="AD9" s="62" t="s">
        <v>16</v>
      </c>
      <c r="AE9" s="62"/>
      <c r="AF9" s="62"/>
      <c r="AG9" s="62"/>
      <c r="AH9" s="62"/>
      <c r="AI9" s="62"/>
      <c r="AJ9" s="62"/>
      <c r="AK9" s="3"/>
      <c r="AL9" s="62" t="s">
        <v>17</v>
      </c>
      <c r="AM9" s="62"/>
      <c r="AN9" s="62"/>
      <c r="AO9" s="62"/>
      <c r="AP9" s="62"/>
      <c r="AQ9" s="62"/>
      <c r="AR9" s="62"/>
      <c r="AS9" s="62"/>
      <c r="AT9" s="62" t="s">
        <v>18</v>
      </c>
      <c r="AU9" s="62"/>
      <c r="AV9" s="62"/>
      <c r="AW9" s="62"/>
      <c r="AX9" s="62"/>
      <c r="AY9" s="62"/>
      <c r="AZ9" s="62"/>
      <c r="BA9" s="62"/>
      <c r="BB9" s="62" t="s">
        <v>19</v>
      </c>
      <c r="BC9" s="62"/>
      <c r="BD9" s="62"/>
      <c r="BE9" s="62"/>
      <c r="BF9" s="62"/>
      <c r="BG9" s="62"/>
      <c r="BH9" s="62"/>
      <c r="BI9" s="62"/>
      <c r="BJ9" s="3"/>
      <c r="BK9" s="3"/>
      <c r="BL9" s="63" t="s">
        <v>20</v>
      </c>
      <c r="BM9" s="64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データ!N6</f>
        <v>-</v>
      </c>
      <c r="C10" s="65"/>
      <c r="D10" s="65"/>
      <c r="E10" s="65"/>
      <c r="F10" s="65"/>
      <c r="G10" s="65"/>
      <c r="H10" s="65"/>
      <c r="I10" s="65" t="str">
        <f>データ!O6</f>
        <v>該当数値なし</v>
      </c>
      <c r="J10" s="65"/>
      <c r="K10" s="65"/>
      <c r="L10" s="65"/>
      <c r="M10" s="65"/>
      <c r="N10" s="65"/>
      <c r="O10" s="65"/>
      <c r="P10" s="65">
        <f>データ!P6</f>
        <v>38.64</v>
      </c>
      <c r="Q10" s="65"/>
      <c r="R10" s="65"/>
      <c r="S10" s="65"/>
      <c r="T10" s="65"/>
      <c r="U10" s="65"/>
      <c r="V10" s="65"/>
      <c r="W10" s="65">
        <f>データ!Q6</f>
        <v>91.25</v>
      </c>
      <c r="X10" s="65"/>
      <c r="Y10" s="65"/>
      <c r="Z10" s="65"/>
      <c r="AA10" s="65"/>
      <c r="AB10" s="65"/>
      <c r="AC10" s="65"/>
      <c r="AD10" s="66">
        <f>データ!R6</f>
        <v>2900</v>
      </c>
      <c r="AE10" s="66"/>
      <c r="AF10" s="66"/>
      <c r="AG10" s="66"/>
      <c r="AH10" s="66"/>
      <c r="AI10" s="66"/>
      <c r="AJ10" s="66"/>
      <c r="AK10" s="2"/>
      <c r="AL10" s="66">
        <f>データ!V6</f>
        <v>8343</v>
      </c>
      <c r="AM10" s="66"/>
      <c r="AN10" s="66"/>
      <c r="AO10" s="66"/>
      <c r="AP10" s="66"/>
      <c r="AQ10" s="66"/>
      <c r="AR10" s="66"/>
      <c r="AS10" s="66"/>
      <c r="AT10" s="65">
        <f>データ!W6</f>
        <v>4.17</v>
      </c>
      <c r="AU10" s="65"/>
      <c r="AV10" s="65"/>
      <c r="AW10" s="65"/>
      <c r="AX10" s="65"/>
      <c r="AY10" s="65"/>
      <c r="AZ10" s="65"/>
      <c r="BA10" s="65"/>
      <c r="BB10" s="65">
        <f>データ!X6</f>
        <v>2000.72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22</v>
      </c>
      <c r="BM10" s="6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125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123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124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56</v>
      </c>
      <c r="H86" s="25" t="str">
        <f>データ!BP6</f>
        <v>【707.33】</v>
      </c>
      <c r="I86" s="25" t="str">
        <f>データ!CA6</f>
        <v>【101.26】</v>
      </c>
      <c r="J86" s="25" t="str">
        <f>データ!CL6</f>
        <v>【136.39】</v>
      </c>
      <c r="K86" s="25" t="str">
        <f>データ!CW6</f>
        <v>【60.13】</v>
      </c>
      <c r="L86" s="25" t="str">
        <f>データ!DH6</f>
        <v>【95.06】</v>
      </c>
      <c r="M86" s="25" t="s">
        <v>55</v>
      </c>
      <c r="N86" s="25" t="s">
        <v>56</v>
      </c>
      <c r="O86" s="25" t="str">
        <f>データ!EO6</f>
        <v>【0.23】</v>
      </c>
    </row>
  </sheetData>
  <sheetProtection algorithmName="SHA-512" hashValue="ZR+TcDqf+E9oYSfDBxNcXVhngWi6vs8DMy0+ezooArK968FT1xiy4SR7VrckX5PHe1YyzEzbrusot95LpL6mxw==" saltValue="2paZtisjdLan1SZWNAhbeQ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253839</v>
      </c>
      <c r="D6" s="32">
        <f t="shared" si="3"/>
        <v>47</v>
      </c>
      <c r="E6" s="32">
        <f t="shared" si="3"/>
        <v>17</v>
      </c>
      <c r="F6" s="32">
        <f t="shared" si="3"/>
        <v>1</v>
      </c>
      <c r="G6" s="32">
        <f t="shared" si="3"/>
        <v>0</v>
      </c>
      <c r="H6" s="32" t="str">
        <f t="shared" si="3"/>
        <v>滋賀県　日野町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公共下水道</v>
      </c>
      <c r="L6" s="32" t="str">
        <f t="shared" si="3"/>
        <v>Cd2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38.64</v>
      </c>
      <c r="Q6" s="33">
        <f t="shared" si="3"/>
        <v>91.25</v>
      </c>
      <c r="R6" s="33">
        <f t="shared" si="3"/>
        <v>2900</v>
      </c>
      <c r="S6" s="33">
        <f t="shared" si="3"/>
        <v>21697</v>
      </c>
      <c r="T6" s="33">
        <f t="shared" si="3"/>
        <v>117.6</v>
      </c>
      <c r="U6" s="33">
        <f t="shared" si="3"/>
        <v>184.5</v>
      </c>
      <c r="V6" s="33">
        <f t="shared" si="3"/>
        <v>8343</v>
      </c>
      <c r="W6" s="33">
        <f t="shared" si="3"/>
        <v>4.17</v>
      </c>
      <c r="X6" s="33">
        <f t="shared" si="3"/>
        <v>2000.72</v>
      </c>
      <c r="Y6" s="34">
        <f>IF(Y7="",NA(),Y7)</f>
        <v>59.83</v>
      </c>
      <c r="Z6" s="34">
        <f t="shared" ref="Z6:AH6" si="4">IF(Z7="",NA(),Z7)</f>
        <v>68.53</v>
      </c>
      <c r="AA6" s="34">
        <f t="shared" si="4"/>
        <v>75.180000000000007</v>
      </c>
      <c r="AB6" s="34">
        <f t="shared" si="4"/>
        <v>80.94</v>
      </c>
      <c r="AC6" s="34">
        <f t="shared" si="4"/>
        <v>70.540000000000006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1258.1300000000001</v>
      </c>
      <c r="BG6" s="34">
        <f t="shared" ref="BG6:BO6" si="7">IF(BG7="",NA(),BG7)</f>
        <v>1271.46</v>
      </c>
      <c r="BH6" s="34">
        <f t="shared" si="7"/>
        <v>1436.32</v>
      </c>
      <c r="BI6" s="34">
        <f t="shared" si="7"/>
        <v>1130.3800000000001</v>
      </c>
      <c r="BJ6" s="34">
        <f t="shared" si="7"/>
        <v>1248.54</v>
      </c>
      <c r="BK6" s="34">
        <f t="shared" si="7"/>
        <v>1306.92</v>
      </c>
      <c r="BL6" s="34">
        <f t="shared" si="7"/>
        <v>1203.71</v>
      </c>
      <c r="BM6" s="34">
        <f t="shared" si="7"/>
        <v>1162.3599999999999</v>
      </c>
      <c r="BN6" s="34">
        <f t="shared" si="7"/>
        <v>1047.6500000000001</v>
      </c>
      <c r="BO6" s="34">
        <f t="shared" si="7"/>
        <v>1124.26</v>
      </c>
      <c r="BP6" s="33" t="str">
        <f>IF(BP7="","",IF(BP7="-","【-】","【"&amp;SUBSTITUTE(TEXT(BP7,"#,##0.00"),"-","△")&amp;"】"))</f>
        <v>【707.33】</v>
      </c>
      <c r="BQ6" s="34">
        <f>IF(BQ7="",NA(),BQ7)</f>
        <v>100.57</v>
      </c>
      <c r="BR6" s="34">
        <f t="shared" ref="BR6:BZ6" si="8">IF(BR7="",NA(),BR7)</f>
        <v>85.87</v>
      </c>
      <c r="BS6" s="34">
        <f t="shared" si="8"/>
        <v>87.07</v>
      </c>
      <c r="BT6" s="34">
        <f t="shared" si="8"/>
        <v>97.37</v>
      </c>
      <c r="BU6" s="34">
        <f t="shared" si="8"/>
        <v>90.01</v>
      </c>
      <c r="BV6" s="34">
        <f t="shared" si="8"/>
        <v>68.510000000000005</v>
      </c>
      <c r="BW6" s="34">
        <f t="shared" si="8"/>
        <v>69.739999999999995</v>
      </c>
      <c r="BX6" s="34">
        <f t="shared" si="8"/>
        <v>68.209999999999994</v>
      </c>
      <c r="BY6" s="34">
        <f t="shared" si="8"/>
        <v>74.040000000000006</v>
      </c>
      <c r="BZ6" s="34">
        <f t="shared" si="8"/>
        <v>80.58</v>
      </c>
      <c r="CA6" s="33" t="str">
        <f>IF(CA7="","",IF(CA7="-","【-】","【"&amp;SUBSTITUTE(TEXT(CA7,"#,##0.00"),"-","△")&amp;"】"))</f>
        <v>【101.26】</v>
      </c>
      <c r="CB6" s="34">
        <f>IF(CB7="",NA(),CB7)</f>
        <v>114.96</v>
      </c>
      <c r="CC6" s="34">
        <f t="shared" ref="CC6:CK6" si="9">IF(CC7="",NA(),CC7)</f>
        <v>138.12</v>
      </c>
      <c r="CD6" s="34">
        <f t="shared" si="9"/>
        <v>135.87</v>
      </c>
      <c r="CE6" s="34">
        <f t="shared" si="9"/>
        <v>163.38999999999999</v>
      </c>
      <c r="CF6" s="34">
        <f t="shared" si="9"/>
        <v>180.58</v>
      </c>
      <c r="CG6" s="34">
        <f t="shared" si="9"/>
        <v>247.43</v>
      </c>
      <c r="CH6" s="34">
        <f t="shared" si="9"/>
        <v>248.89</v>
      </c>
      <c r="CI6" s="34">
        <f t="shared" si="9"/>
        <v>250.84</v>
      </c>
      <c r="CJ6" s="34">
        <f t="shared" si="9"/>
        <v>235.61</v>
      </c>
      <c r="CK6" s="34">
        <f t="shared" si="9"/>
        <v>216.21</v>
      </c>
      <c r="CL6" s="33" t="str">
        <f>IF(CL7="","",IF(CL7="-","【-】","【"&amp;SUBSTITUTE(TEXT(CL7,"#,##0.00"),"-","△")&amp;"】"))</f>
        <v>【136.39】</v>
      </c>
      <c r="CM6" s="34">
        <f>IF(CM7="",NA(),CM7)</f>
        <v>86.47</v>
      </c>
      <c r="CN6" s="34">
        <f t="shared" ref="CN6:CV6" si="10">IF(CN7="",NA(),CN7)</f>
        <v>97.31</v>
      </c>
      <c r="CO6" s="34">
        <f t="shared" si="10"/>
        <v>97.32</v>
      </c>
      <c r="CP6" s="34">
        <f t="shared" si="10"/>
        <v>91.56</v>
      </c>
      <c r="CQ6" s="34">
        <f t="shared" si="10"/>
        <v>91.47</v>
      </c>
      <c r="CR6" s="34">
        <f t="shared" si="10"/>
        <v>50.32</v>
      </c>
      <c r="CS6" s="34">
        <f t="shared" si="10"/>
        <v>49.89</v>
      </c>
      <c r="CT6" s="34">
        <f t="shared" si="10"/>
        <v>49.39</v>
      </c>
      <c r="CU6" s="34">
        <f t="shared" si="10"/>
        <v>49.25</v>
      </c>
      <c r="CV6" s="34">
        <f t="shared" si="10"/>
        <v>50.24</v>
      </c>
      <c r="CW6" s="33" t="str">
        <f>IF(CW7="","",IF(CW7="-","【-】","【"&amp;SUBSTITUTE(TEXT(CW7,"#,##0.00"),"-","△")&amp;"】"))</f>
        <v>【60.13】</v>
      </c>
      <c r="CX6" s="34">
        <f>IF(CX7="",NA(),CX7)</f>
        <v>90.04</v>
      </c>
      <c r="CY6" s="34">
        <f t="shared" ref="CY6:DG6" si="11">IF(CY7="",NA(),CY7)</f>
        <v>89.14</v>
      </c>
      <c r="CZ6" s="34">
        <f t="shared" si="11"/>
        <v>90.74</v>
      </c>
      <c r="DA6" s="34">
        <f t="shared" si="11"/>
        <v>91.5</v>
      </c>
      <c r="DB6" s="34">
        <f t="shared" si="11"/>
        <v>92.01</v>
      </c>
      <c r="DC6" s="34">
        <f t="shared" si="11"/>
        <v>84.57</v>
      </c>
      <c r="DD6" s="34">
        <f t="shared" si="11"/>
        <v>84.73</v>
      </c>
      <c r="DE6" s="34">
        <f t="shared" si="11"/>
        <v>83.96</v>
      </c>
      <c r="DF6" s="34">
        <f t="shared" si="11"/>
        <v>84.12</v>
      </c>
      <c r="DG6" s="34">
        <f t="shared" si="11"/>
        <v>84.17</v>
      </c>
      <c r="DH6" s="33" t="str">
        <f>IF(DH7="","",IF(DH7="-","【-】","【"&amp;SUBSTITUTE(TEXT(DH7,"#,##0.00"),"-","△")&amp;"】"))</f>
        <v>【95.06】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0.14000000000000001</v>
      </c>
      <c r="EK6" s="34">
        <f t="shared" si="14"/>
        <v>0.03</v>
      </c>
      <c r="EL6" s="34">
        <f t="shared" si="14"/>
        <v>0.15</v>
      </c>
      <c r="EM6" s="34">
        <f t="shared" si="14"/>
        <v>0.1</v>
      </c>
      <c r="EN6" s="34">
        <f t="shared" si="14"/>
        <v>0.13</v>
      </c>
      <c r="EO6" s="33" t="str">
        <f>IF(EO7="","",IF(EO7="-","【-】","【"&amp;SUBSTITUTE(TEXT(EO7,"#,##0.00"),"-","△")&amp;"】"))</f>
        <v>【0.23】</v>
      </c>
    </row>
    <row r="7" spans="1:145" s="35" customFormat="1" x14ac:dyDescent="0.15">
      <c r="A7" s="27"/>
      <c r="B7" s="36">
        <v>2017</v>
      </c>
      <c r="C7" s="36">
        <v>253839</v>
      </c>
      <c r="D7" s="36">
        <v>47</v>
      </c>
      <c r="E7" s="36">
        <v>17</v>
      </c>
      <c r="F7" s="36">
        <v>1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38.64</v>
      </c>
      <c r="Q7" s="37">
        <v>91.25</v>
      </c>
      <c r="R7" s="37">
        <v>2900</v>
      </c>
      <c r="S7" s="37">
        <v>21697</v>
      </c>
      <c r="T7" s="37">
        <v>117.6</v>
      </c>
      <c r="U7" s="37">
        <v>184.5</v>
      </c>
      <c r="V7" s="37">
        <v>8343</v>
      </c>
      <c r="W7" s="37">
        <v>4.17</v>
      </c>
      <c r="X7" s="37">
        <v>2000.72</v>
      </c>
      <c r="Y7" s="37">
        <v>59.83</v>
      </c>
      <c r="Z7" s="37">
        <v>68.53</v>
      </c>
      <c r="AA7" s="37">
        <v>75.180000000000007</v>
      </c>
      <c r="AB7" s="37">
        <v>80.94</v>
      </c>
      <c r="AC7" s="37">
        <v>70.540000000000006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1258.1300000000001</v>
      </c>
      <c r="BG7" s="37">
        <v>1271.46</v>
      </c>
      <c r="BH7" s="37">
        <v>1436.32</v>
      </c>
      <c r="BI7" s="37">
        <v>1130.3800000000001</v>
      </c>
      <c r="BJ7" s="37">
        <v>1248.54</v>
      </c>
      <c r="BK7" s="37">
        <v>1306.92</v>
      </c>
      <c r="BL7" s="37">
        <v>1203.71</v>
      </c>
      <c r="BM7" s="37">
        <v>1162.3599999999999</v>
      </c>
      <c r="BN7" s="37">
        <v>1047.6500000000001</v>
      </c>
      <c r="BO7" s="37">
        <v>1124.26</v>
      </c>
      <c r="BP7" s="37">
        <v>707.33</v>
      </c>
      <c r="BQ7" s="37">
        <v>100.57</v>
      </c>
      <c r="BR7" s="37">
        <v>85.87</v>
      </c>
      <c r="BS7" s="37">
        <v>87.07</v>
      </c>
      <c r="BT7" s="37">
        <v>97.37</v>
      </c>
      <c r="BU7" s="37">
        <v>90.01</v>
      </c>
      <c r="BV7" s="37">
        <v>68.510000000000005</v>
      </c>
      <c r="BW7" s="37">
        <v>69.739999999999995</v>
      </c>
      <c r="BX7" s="37">
        <v>68.209999999999994</v>
      </c>
      <c r="BY7" s="37">
        <v>74.040000000000006</v>
      </c>
      <c r="BZ7" s="37">
        <v>80.58</v>
      </c>
      <c r="CA7" s="37">
        <v>101.26</v>
      </c>
      <c r="CB7" s="37">
        <v>114.96</v>
      </c>
      <c r="CC7" s="37">
        <v>138.12</v>
      </c>
      <c r="CD7" s="37">
        <v>135.87</v>
      </c>
      <c r="CE7" s="37">
        <v>163.38999999999999</v>
      </c>
      <c r="CF7" s="37">
        <v>180.58</v>
      </c>
      <c r="CG7" s="37">
        <v>247.43</v>
      </c>
      <c r="CH7" s="37">
        <v>248.89</v>
      </c>
      <c r="CI7" s="37">
        <v>250.84</v>
      </c>
      <c r="CJ7" s="37">
        <v>235.61</v>
      </c>
      <c r="CK7" s="37">
        <v>216.21</v>
      </c>
      <c r="CL7" s="37">
        <v>136.38999999999999</v>
      </c>
      <c r="CM7" s="37">
        <v>86.47</v>
      </c>
      <c r="CN7" s="37">
        <v>97.31</v>
      </c>
      <c r="CO7" s="37">
        <v>97.32</v>
      </c>
      <c r="CP7" s="37">
        <v>91.56</v>
      </c>
      <c r="CQ7" s="37">
        <v>91.47</v>
      </c>
      <c r="CR7" s="37">
        <v>50.32</v>
      </c>
      <c r="CS7" s="37">
        <v>49.89</v>
      </c>
      <c r="CT7" s="37">
        <v>49.39</v>
      </c>
      <c r="CU7" s="37">
        <v>49.25</v>
      </c>
      <c r="CV7" s="37">
        <v>50.24</v>
      </c>
      <c r="CW7" s="37">
        <v>60.13</v>
      </c>
      <c r="CX7" s="37">
        <v>90.04</v>
      </c>
      <c r="CY7" s="37">
        <v>89.14</v>
      </c>
      <c r="CZ7" s="37">
        <v>90.74</v>
      </c>
      <c r="DA7" s="37">
        <v>91.5</v>
      </c>
      <c r="DB7" s="37">
        <v>92.01</v>
      </c>
      <c r="DC7" s="37">
        <v>84.57</v>
      </c>
      <c r="DD7" s="37">
        <v>84.73</v>
      </c>
      <c r="DE7" s="37">
        <v>83.96</v>
      </c>
      <c r="DF7" s="37">
        <v>84.12</v>
      </c>
      <c r="DG7" s="37">
        <v>84.17</v>
      </c>
      <c r="DH7" s="37">
        <v>95.06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0.14000000000000001</v>
      </c>
      <c r="EK7" s="37">
        <v>0.03</v>
      </c>
      <c r="EL7" s="37">
        <v>0.15</v>
      </c>
      <c r="EM7" s="37">
        <v>0.1</v>
      </c>
      <c r="EN7" s="37">
        <v>0.13</v>
      </c>
      <c r="EO7" s="37">
        <v>0.23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</cp:lastModifiedBy>
  <cp:lastPrinted>2019-01-29T06:42:41Z</cp:lastPrinted>
  <dcterms:created xsi:type="dcterms:W3CDTF">2018-12-03T09:05:28Z</dcterms:created>
  <dcterms:modified xsi:type="dcterms:W3CDTF">2019-02-08T07:04:39Z</dcterms:modified>
  <cp:category/>
</cp:coreProperties>
</file>