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s02005\財政課\総務部財政課\公営企業\H30\20190118_公営企業経営比較分析表\"/>
    </mc:Choice>
  </mc:AlternateContent>
  <workbookProtection workbookAlgorithmName="SHA-512" workbookHashValue="T5OSTAcOVXAgB5Lo/pgHXTsLNy3TXbojYsMWDeoin1bi73i+GTKTDobxQlo1vE/XraGaGczqdRXLDC7L/g+bPg==" workbookSaltValue="qHwjIFRuoqaVoDw9e+cfy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<sst xmlns="http://schemas.openxmlformats.org/spreadsheetml/2006/main" count="240" uniqueCount="126">
  <si>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</si>
  <si>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</si>
  <si>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</si>
  <si>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</si>
  <si>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</si>
  <si>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</si>
  <si>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</si>
  <si>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</si>
  <si>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</si>
  <si>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</si>
  <si>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</si>
  <si>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</si>
  <si>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</si>
  <si>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</si>
  <si>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</si>
  <si>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</si>
  <si>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</si>
  <si>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</si>
  <si>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</si>
  <si>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</si>
  <si>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</si>
  <si>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</si>
  <si>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</si>
  <si>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</si>
  <si>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</si>
  <si>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</si>
  <si>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</si>
  <si>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</si>
  <si>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</si>
  <si>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</si>
  <si>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</si>
  <si>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</si>
  <si>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</si>
  <si>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</si>
  <si>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</si>
  <si>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</si>
  <si>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</si>
  <si>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</si>
  <si>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</si>
  <si>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</si>
  <si>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</si>
  <si>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</si>
  <si>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</si>
  <si>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</si>
  <si>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</si>
  <si>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</si>
  <si>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</si>
  <si>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</si>
  <si>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</si>
  <si>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</si>
  <si>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</si>
  <si>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</si>
  <si>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</si>
  <si>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</si>
  <si>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</si>
  <si>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</si>
  <si>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</si>
  <si>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</si>
  <si>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</si>
  <si>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</si>
  <si>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</si>
  <si>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</si>
  <si>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</si>
  <si>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</si>
  <si>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</si>
  <si>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</si>
  <si>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</si>
  <si>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</si>
  <si>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</si>
  <si>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</si>
  <si>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</si>
  <si>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</si>
  <si>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</si>
  <si>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</si>
  <si>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</si>
  <si>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</si>
  <si>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</si>
  <si>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</si>
  <si>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</si>
  <si>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</si>
  <si>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</si>
  <si>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</si>
  <si>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</si>
  <si>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</si>
  <si>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</si>
  <si>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</si>
  <si>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</si>
  <si>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</si>
  <si>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</si>
  <si>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</si>
  <si>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</si>
  <si>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</si>
  <si>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</si>
  <si>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</si>
  <si>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</si>
  <si>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</si>
  <si>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</si>
  <si>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</si>
  <si>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</si>
  <si>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</si>
  <si>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</si>
  <si>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</si>
  <si>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</si>
  <si>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</si>
  <si>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</si>
  <si>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</si>
  <si>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</si>
  <si>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</si>
  <si>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</si>
  <si>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</si>
  <si>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米原市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</si>
  <si>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</si>
  <si>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</si>
  <si>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</si>
  <si>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</si>
  <si>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</si>
  <si>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</si>
  <si>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</si>
  <si>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</si>
  <si>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</si>
  <si>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</si>
  <si>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</si>
  <si>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</si>
  <si>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管渠の更新および改良については未実施のため、該当値なし。</t>
    <phoneticPr fontId="15"/>
  </si>
  <si>
    <t>　水洗化率は順調に増加しているものの、収益的収支比率や経費回収率が100％を下回っており、経営状況は厳しいと言わざるを得ない。今後は、人口減少に伴う有収水量の減少が懸念されるため、投資の効率化や維持管理費の削減等を行い、水洗化率の向上に努めることにより、有収水量を増加させ、料金収入の増収を図ることで、経営改善に取り組んでいく。
　また、施設が破損してから対応する事後対応型から、計画的に点検・補修・改築等を行う予防保全型に移行していくことで、施設の安全性向上や長寿命化を図り、効率的な事業運営に取り組んでいく。</t>
    <phoneticPr fontId="15"/>
  </si>
  <si>
    <t>　収益的収支比率が100％を割り込んでおり、単年度収支が赤字となっている。
　また、経費回収率が100％を下回っており、料金で回収すべき経費をすべて料金では賄えていない状況である。将来の人口減少を考慮すると、料金収入も減少が見込まれるため、今後ますます厳しくなることが想定される。
　汚水処理原価については、類似団体平均や全国平均と比較すると低く抑えられているものの、投資の効率化や維持管理費の削減等により、健全経営を継続していく必要があると考えられる。
　水洗化率については、類似団体平均および全国平均を上回っており、毎年順調に増加していることから、水洗化啓発活動を効果的に行えているといえる。</t>
    <rPh sb="161" eb="163">
      <t>ゼンコク</t>
    </rPh>
    <rPh sb="163" eb="165">
      <t>ヘイキン</t>
    </rPh>
    <rPh sb="166" eb="168">
      <t>ヒカク</t>
    </rPh>
    <rPh sb="171" eb="172">
      <t>ヒク</t>
    </rPh>
    <rPh sb="173" eb="174">
      <t>オサ</t>
    </rPh>
    <rPh sb="204" eb="206">
      <t>ケンゼン</t>
    </rPh>
    <rPh sb="206" eb="208">
      <t>ケイエイ</t>
    </rPh>
    <rPh sb="209" eb="211">
      <t>ケイゾク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</si>
</sst>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6" fillId="0" borderId="6" xfId="2" applyFont="1" applyBorder="1" applyAlignment="1" applyProtection="1">
      <alignment horizontal="left" vertical="top" wrapText="1"/>
      <protection locked="0"/>
    </xf>
    <xf numFmtId="0" fontId="16" fillId="0" borderId="0" xfId="2" applyFont="1" applyBorder="1" applyAlignment="1" applyProtection="1">
      <alignment horizontal="left" vertical="top" wrapText="1"/>
      <protection locked="0"/>
    </xf>
    <xf numFmtId="0" fontId="16" fillId="0" borderId="7" xfId="2" applyFont="1" applyBorder="1" applyAlignment="1" applyProtection="1">
      <alignment horizontal="left" vertical="top" wrapText="1"/>
      <protection locked="0"/>
    </xf>
    <xf numFmtId="0" fontId="16" fillId="0" borderId="8" xfId="2" applyFont="1" applyBorder="1" applyAlignment="1" applyProtection="1">
      <alignment horizontal="left" vertical="top" wrapText="1"/>
      <protection locked="0"/>
    </xf>
    <xf numFmtId="0" fontId="16" fillId="0" borderId="1" xfId="2" applyFont="1" applyBorder="1" applyAlignment="1" applyProtection="1">
      <alignment horizontal="left" vertical="top" wrapText="1"/>
      <protection locked="0"/>
    </xf>
    <xf numFmtId="0" fontId="16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B-421B-8995-FCF2E095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B-421B-8995-FCF2E095B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57.74</c:v>
                </c:pt>
                <c:pt idx="1">
                  <c:v>58.51</c:v>
                </c:pt>
                <c:pt idx="2">
                  <c:v>57.25</c:v>
                </c:pt>
                <c:pt idx="3">
                  <c:v>58.79</c:v>
                </c:pt>
                <c:pt idx="4">
                  <c:v>58.35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C-4170-9E41-0794BC3C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C-4170-9E41-0794BC3C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92.59</c:v>
                </c:pt>
                <c:pt idx="1">
                  <c:v>93.26</c:v>
                </c:pt>
                <c:pt idx="2">
                  <c:v>93.47</c:v>
                </c:pt>
                <c:pt idx="3">
                  <c:v>94.28</c:v>
                </c:pt>
                <c:pt idx="4">
                  <c:v>94.95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E-461F-8CE8-CF6785C2C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E-461F-8CE8-CF6785C2C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82.96</c:v>
                </c:pt>
                <c:pt idx="1">
                  <c:v>82.69</c:v>
                </c:pt>
                <c:pt idx="2">
                  <c:v>81.03</c:v>
                </c:pt>
                <c:pt idx="3">
                  <c:v>78.63</c:v>
                </c:pt>
                <c:pt idx="4">
                  <c:v>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2C-4B2A-A353-2107DF4F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2C-4B2A-A353-2107DF4F9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2-483F-92AB-A3FD140FF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2-483F-92AB-A3FD140FF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4-4888-8E8F-3ED4107CD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4-4888-8E8F-3ED4107CD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7-4F2C-B3A8-E4A4EAFD8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7-4F2C-B3A8-E4A4EAFD8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8-41AF-ABF2-E8A4C02E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48-41AF-ABF2-E8A4C02E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338.77</c:v>
                </c:pt>
                <c:pt idx="1">
                  <c:v>189.73</c:v>
                </c:pt>
                <c:pt idx="2">
                  <c:v>270.57</c:v>
                </c:pt>
                <c:pt idx="3">
                  <c:v>406.89</c:v>
                </c:pt>
                <c:pt idx="4">
                  <c:v>435.13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4-4C81-81AF-013F7AEEF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04-4C81-81AF-013F7AEEF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55.3</c:v>
                </c:pt>
                <c:pt idx="1">
                  <c:v>55.41</c:v>
                </c:pt>
                <c:pt idx="2">
                  <c:v>53.73</c:v>
                </c:pt>
                <c:pt idx="3">
                  <c:v>52.13</c:v>
                </c:pt>
                <c:pt idx="4">
                  <c:v>67.66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7-463A-A35A-97DE024BC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47-463A-A35A-97DE024BC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265.82</c:v>
                </c:pt>
                <c:pt idx="1">
                  <c:v>271.14999999999998</c:v>
                </c:pt>
                <c:pt idx="2">
                  <c:v>278.83</c:v>
                </c:pt>
                <c:pt idx="3">
                  <c:v>289.17</c:v>
                </c:pt>
                <c:pt idx="4">
                  <c:v>200.51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0-4E21-99DD-C7578DEB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0-4E21-99DD-C7578DEB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滋賀県　米原市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39543</v>
      </c>
      <c r="AM8" s="49"/>
      <c r="AN8" s="49"/>
      <c r="AO8" s="49"/>
      <c r="AP8" s="49"/>
      <c r="AQ8" s="49"/>
      <c r="AR8" s="49"/>
      <c r="AS8" s="49"/>
      <c r="AT8" s="44">
        <f>データ!T6</f>
        <v>250.39</v>
      </c>
      <c r="AU8" s="44"/>
      <c r="AV8" s="44"/>
      <c r="AW8" s="44"/>
      <c r="AX8" s="44"/>
      <c r="AY8" s="44"/>
      <c r="AZ8" s="44"/>
      <c r="BA8" s="44"/>
      <c r="BB8" s="44">
        <f>データ!U6</f>
        <v>157.93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9.73</v>
      </c>
      <c r="Q10" s="44"/>
      <c r="R10" s="44"/>
      <c r="S10" s="44"/>
      <c r="T10" s="44"/>
      <c r="U10" s="44"/>
      <c r="V10" s="44"/>
      <c r="W10" s="44">
        <f>データ!Q6</f>
        <v>91.66</v>
      </c>
      <c r="X10" s="44"/>
      <c r="Y10" s="44"/>
      <c r="Z10" s="44"/>
      <c r="AA10" s="44"/>
      <c r="AB10" s="44"/>
      <c r="AC10" s="44"/>
      <c r="AD10" s="49">
        <f>データ!R6</f>
        <v>2776</v>
      </c>
      <c r="AE10" s="49"/>
      <c r="AF10" s="49"/>
      <c r="AG10" s="49"/>
      <c r="AH10" s="49"/>
      <c r="AI10" s="49"/>
      <c r="AJ10" s="49"/>
      <c r="AK10" s="2"/>
      <c r="AL10" s="49">
        <f>データ!V6</f>
        <v>3842</v>
      </c>
      <c r="AM10" s="49"/>
      <c r="AN10" s="49"/>
      <c r="AO10" s="49"/>
      <c r="AP10" s="49"/>
      <c r="AQ10" s="49"/>
      <c r="AR10" s="49"/>
      <c r="AS10" s="49"/>
      <c r="AT10" s="44">
        <f>データ!W6</f>
        <v>1.68</v>
      </c>
      <c r="AU10" s="44"/>
      <c r="AV10" s="44"/>
      <c r="AW10" s="44"/>
      <c r="AX10" s="44"/>
      <c r="AY10" s="44"/>
      <c r="AZ10" s="44"/>
      <c r="BA10" s="44"/>
      <c r="BB10" s="44">
        <f>データ!X6</f>
        <v>2286.9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125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5" t="s">
        <v>123</v>
      </c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7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7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5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7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5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7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5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7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5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7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5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7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5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7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5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7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75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7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75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7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5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7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5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7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75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7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75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7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5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7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8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8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5" t="s">
        <v>124</v>
      </c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7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5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7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5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5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7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5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7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5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7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5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7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5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7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5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7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5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7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5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7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5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7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5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7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75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75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7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5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7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8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80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0I0NMcRiQRot86Z5kEmY+Izx+RAhqNSC75KYAi5GnU/NFu8CAz3CPKEq4KmUEYAFhLWS9r4heDaf5xRFC2E2OA==" saltValue="69seomvX7GnTYuohS9uhz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82" t="s">
        <v>66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67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68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70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71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72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73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74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75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76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77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78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79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80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252140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滋賀県　米原市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9.73</v>
      </c>
      <c r="Q6" s="33">
        <f t="shared" si="3"/>
        <v>91.66</v>
      </c>
      <c r="R6" s="33">
        <f t="shared" si="3"/>
        <v>2776</v>
      </c>
      <c r="S6" s="33">
        <f t="shared" si="3"/>
        <v>39543</v>
      </c>
      <c r="T6" s="33">
        <f t="shared" si="3"/>
        <v>250.39</v>
      </c>
      <c r="U6" s="33">
        <f t="shared" si="3"/>
        <v>157.93</v>
      </c>
      <c r="V6" s="33">
        <f t="shared" si="3"/>
        <v>3842</v>
      </c>
      <c r="W6" s="33">
        <f t="shared" si="3"/>
        <v>1.68</v>
      </c>
      <c r="X6" s="33">
        <f t="shared" si="3"/>
        <v>2286.9</v>
      </c>
      <c r="Y6" s="34">
        <f>IF(Y7="",NA(),Y7)</f>
        <v>82.96</v>
      </c>
      <c r="Z6" s="34">
        <f t="shared" ref="Z6:AH6" si="4">IF(Z7="",NA(),Z7)</f>
        <v>82.69</v>
      </c>
      <c r="AA6" s="34">
        <f t="shared" si="4"/>
        <v>81.03</v>
      </c>
      <c r="AB6" s="34">
        <f t="shared" si="4"/>
        <v>78.63</v>
      </c>
      <c r="AC6" s="34">
        <f t="shared" si="4"/>
        <v>91.93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338.77</v>
      </c>
      <c r="BG6" s="34">
        <f t="shared" ref="BG6:BO6" si="7">IF(BG7="",NA(),BG7)</f>
        <v>189.73</v>
      </c>
      <c r="BH6" s="34">
        <f t="shared" si="7"/>
        <v>270.57</v>
      </c>
      <c r="BI6" s="34">
        <f t="shared" si="7"/>
        <v>406.89</v>
      </c>
      <c r="BJ6" s="34">
        <f t="shared" si="7"/>
        <v>435.13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55.3</v>
      </c>
      <c r="BR6" s="34">
        <f t="shared" ref="BR6:BZ6" si="8">IF(BR7="",NA(),BR7)</f>
        <v>55.41</v>
      </c>
      <c r="BS6" s="34">
        <f t="shared" si="8"/>
        <v>53.73</v>
      </c>
      <c r="BT6" s="34">
        <f t="shared" si="8"/>
        <v>52.13</v>
      </c>
      <c r="BU6" s="34">
        <f t="shared" si="8"/>
        <v>67.66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265.82</v>
      </c>
      <c r="CC6" s="34">
        <f t="shared" ref="CC6:CK6" si="9">IF(CC7="",NA(),CC7)</f>
        <v>271.14999999999998</v>
      </c>
      <c r="CD6" s="34">
        <f t="shared" si="9"/>
        <v>278.83</v>
      </c>
      <c r="CE6" s="34">
        <f t="shared" si="9"/>
        <v>289.17</v>
      </c>
      <c r="CF6" s="34">
        <f t="shared" si="9"/>
        <v>200.51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57.74</v>
      </c>
      <c r="CN6" s="34">
        <f t="shared" ref="CN6:CV6" si="10">IF(CN7="",NA(),CN7)</f>
        <v>58.51</v>
      </c>
      <c r="CO6" s="34">
        <f t="shared" si="10"/>
        <v>57.25</v>
      </c>
      <c r="CP6" s="34">
        <f t="shared" si="10"/>
        <v>58.79</v>
      </c>
      <c r="CQ6" s="34">
        <f t="shared" si="10"/>
        <v>58.35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92.59</v>
      </c>
      <c r="CY6" s="34">
        <f t="shared" ref="CY6:DG6" si="11">IF(CY7="",NA(),CY7)</f>
        <v>93.26</v>
      </c>
      <c r="CZ6" s="34">
        <f t="shared" si="11"/>
        <v>93.47</v>
      </c>
      <c r="DA6" s="34">
        <f t="shared" si="11"/>
        <v>94.28</v>
      </c>
      <c r="DB6" s="34">
        <f t="shared" si="11"/>
        <v>94.95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252140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9.73</v>
      </c>
      <c r="Q7" s="37">
        <v>91.66</v>
      </c>
      <c r="R7" s="37">
        <v>2776</v>
      </c>
      <c r="S7" s="37">
        <v>39543</v>
      </c>
      <c r="T7" s="37">
        <v>250.39</v>
      </c>
      <c r="U7" s="37">
        <v>157.93</v>
      </c>
      <c r="V7" s="37">
        <v>3842</v>
      </c>
      <c r="W7" s="37">
        <v>1.68</v>
      </c>
      <c r="X7" s="37">
        <v>2286.9</v>
      </c>
      <c r="Y7" s="37">
        <v>82.96</v>
      </c>
      <c r="Z7" s="37">
        <v>82.69</v>
      </c>
      <c r="AA7" s="37">
        <v>81.03</v>
      </c>
      <c r="AB7" s="37">
        <v>78.63</v>
      </c>
      <c r="AC7" s="37">
        <v>91.93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338.77</v>
      </c>
      <c r="BG7" s="37">
        <v>189.73</v>
      </c>
      <c r="BH7" s="37">
        <v>270.57</v>
      </c>
      <c r="BI7" s="37">
        <v>406.89</v>
      </c>
      <c r="BJ7" s="37">
        <v>435.13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55.3</v>
      </c>
      <c r="BR7" s="37">
        <v>55.41</v>
      </c>
      <c r="BS7" s="37">
        <v>53.73</v>
      </c>
      <c r="BT7" s="37">
        <v>52.13</v>
      </c>
      <c r="BU7" s="37">
        <v>67.66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265.82</v>
      </c>
      <c r="CC7" s="37">
        <v>271.14999999999998</v>
      </c>
      <c r="CD7" s="37">
        <v>278.83</v>
      </c>
      <c r="CE7" s="37">
        <v>289.17</v>
      </c>
      <c r="CF7" s="37">
        <v>200.51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57.74</v>
      </c>
      <c r="CN7" s="37">
        <v>58.51</v>
      </c>
      <c r="CO7" s="37">
        <v>57.25</v>
      </c>
      <c r="CP7" s="37">
        <v>58.79</v>
      </c>
      <c r="CQ7" s="37">
        <v>58.35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92.59</v>
      </c>
      <c r="CY7" s="37">
        <v>93.26</v>
      </c>
      <c r="CZ7" s="37">
        <v>93.47</v>
      </c>
      <c r="DA7" s="37">
        <v>94.28</v>
      </c>
      <c r="DB7" s="37">
        <v>94.95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2019-01-30T07:26:59Z</cp:lastPrinted>
  <dcterms:created xsi:type="dcterms:W3CDTF">2018-12-03T09:26:34Z</dcterms:created>
  <dcterms:modified xsi:type="dcterms:W3CDTF">2019-01-30T07:34:44Z</dcterms:modified>
  <cp:category/>
</cp:coreProperties>
</file>