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s02005\財政課\総務部財政課\公営企業\H30\20190118_公営企業経営比較分析表\"/>
    </mc:Choice>
  </mc:AlternateContent>
  <workbookProtection workbookAlgorithmName="SHA-512" workbookHashValue="LRDbGoEqtJdgTfRCt+2x19UOCDcHGVbHlqP+A8iqs2DNWXfIDFXUlUgD5DuaD1F+zxTg6QTCuyJ8nRookwYjbw==" workbookSaltValue="Zrb5sJE02kbl4IAuZp56X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<sst xmlns="http://schemas.openxmlformats.org/spreadsheetml/2006/main" count="240" uniqueCount="125">
  <si>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</si>
  <si>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</si>
  <si>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</si>
  <si>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</si>
  <si>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</si>
  <si>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</si>
  <si>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</si>
  <si>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</si>
  <si>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</si>
  <si>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</si>
  <si>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</si>
  <si>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</si>
  <si>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</si>
  <si>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</si>
  <si>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</si>
  <si>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</si>
  <si>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</si>
  <si>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</si>
  <si>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</si>
  <si>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</si>
  <si>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</si>
  <si>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</si>
  <si>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</si>
  <si>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</si>
  <si>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</si>
  <si>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</si>
  <si>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</si>
  <si>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</si>
  <si>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</si>
  <si>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</si>
  <si>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</si>
  <si>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</si>
  <si>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</si>
  <si>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</si>
  <si>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</si>
  <si>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</si>
  <si>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</si>
  <si>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</si>
  <si>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</si>
  <si>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</si>
  <si>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</si>
  <si>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</si>
  <si>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</si>
  <si>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</si>
  <si>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</si>
  <si>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</si>
  <si>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</si>
  <si>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</si>
  <si>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</si>
  <si>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</si>
  <si>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</si>
  <si>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</si>
  <si>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</si>
  <si>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</si>
  <si>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</si>
  <si>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</si>
  <si>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</si>
  <si>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</si>
  <si>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</si>
  <si>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</si>
  <si>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</si>
  <si>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</si>
  <si>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</si>
  <si>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</si>
  <si>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</si>
  <si>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</si>
  <si>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</si>
  <si>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</si>
  <si>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</si>
  <si>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</si>
  <si>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</si>
  <si>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</si>
  <si>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</si>
  <si>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</si>
  <si>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</si>
  <si>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</si>
  <si>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</si>
  <si>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</si>
  <si>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</si>
  <si>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</si>
  <si>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</si>
  <si>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</si>
  <si>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</si>
  <si>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</si>
  <si>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</si>
  <si>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</si>
  <si>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</si>
  <si>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</si>
  <si>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</si>
  <si>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</si>
  <si>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</si>
  <si>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</si>
  <si>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</si>
  <si>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</si>
  <si>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</si>
  <si>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</si>
  <si>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</si>
  <si>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</si>
  <si>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</si>
  <si>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</si>
  <si>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</si>
  <si>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</si>
  <si>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</si>
  <si>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</si>
  <si>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</si>
  <si>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</si>
  <si>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</si>
  <si>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</si>
  <si>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</si>
  <si>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米原市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</si>
  <si>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</si>
  <si>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</si>
  <si>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</si>
  <si>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</si>
  <si>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</si>
  <si>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</si>
  <si>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</si>
  <si>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</si>
  <si>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</si>
  <si>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</si>
  <si>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</si>
  <si>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</si>
  <si>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収益的収支比率が100％を割り込んでおり、経営規模に対する企業債残高の比率が全国平均と比較して高くなっている。
　また、経費回収率が100％を下回っており、料金で回収すべき経費をすべて料金では賄えていない状況である。将来の人口減少を考慮すると、料金収入も減少が見込まれるため、今後ますます厳しくなることが想定される。
　汚水処理原価については、類似団体平均と比較すると低く抑えられているが、全国平均と比較すると高くなっているため、投資の効率化や維持管理費の削減等により、経営改善への取組を行う必要があると考えられる。
　水洗化率については、全国平均は下回っているものの、類似団体平均を上回っており、増加傾向で推移していることから、水洗化啓発活動を効果的に行えているといえる。</t>
    <rPh sb="245" eb="246">
      <t>オコナ</t>
    </rPh>
    <rPh sb="247" eb="249">
      <t>ヒツヨウ</t>
    </rPh>
    <rPh sb="302" eb="304">
      <t>ケイコウ</t>
    </rPh>
    <rPh sb="305" eb="307">
      <t>スイイ</t>
    </rPh>
    <phoneticPr fontId="15"/>
  </si>
  <si>
    <t>　現在、下水道長寿命化計画等に基づき老朽化状況等の調査は行っているが、管渠の更新および改良は未実施のため、該当値なし。</t>
    <rPh sb="13" eb="14">
      <t>トウ</t>
    </rPh>
    <rPh sb="15" eb="16">
      <t>モト</t>
    </rPh>
    <phoneticPr fontId="15"/>
  </si>
  <si>
    <t>　水洗化率は順調に増加しているものの、収益的収支比率や経費回収率が100％を下回っており、汚水処理原価も全国平均より高くなっている現状から考えると、経営状況は厳しいと言わざるを得ない。今後は、人口減少に伴う有収水量の減少が懸念されるため、投資の効率化や維持管理費の削減等を行い、かつ、水洗化率の向上に努めることにより有収水量を増加させ、料金収入の増収を図ることで、経営改善に取り組んでいく。
　また、施設が破損してから対応する事後対応型から、計画的に点検・補修・改築等を行う予防保全型に移行していくことで、施設の安全性向上や長寿命化を図り、効率的な事業運営に取り組んでいく。</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</si>
</sst>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9E-42FA-92EB-C3BF732CC73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0.03</c:v>
                </c:pt>
                <c:pt idx="2">
                  <c:v>0.15</c:v>
                </c:pt>
                <c:pt idx="3">
                  <c:v>0.1</c:v>
                </c:pt>
                <c:pt idx="4">
                  <c:v>0.13</c:v>
                </c:pt>
              </c:numCache>
            </c:numRef>
          </c:val>
          <c:smooth val="0"/>
          <c:extLst>
            <c:ext xmlns:c16="http://schemas.microsoft.com/office/drawing/2014/chart" uri="{C3380CC4-5D6E-409C-BE32-E72D297353CC}">
              <c16:uniqueId val="{00000001-069E-42FA-92EB-C3BF732CC73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73.599999999999994</c:v>
                </c:pt>
                <c:pt idx="1">
                  <c:v>76.099999999999994</c:v>
                </c:pt>
                <c:pt idx="2">
                  <c:v>76.83</c:v>
                </c:pt>
                <c:pt idx="3">
                  <c:v>77.06</c:v>
                </c:pt>
                <c:pt idx="4">
                  <c:v>79.06</c:v>
                </c:pt>
              </c:numCache>
            </c:numRef>
          </c:val>
          <c:extLst>
            <c:ext xmlns:c16="http://schemas.microsoft.com/office/drawing/2014/chart" uri="{C3380CC4-5D6E-409C-BE32-E72D297353CC}">
              <c16:uniqueId val="{00000000-D7E1-445D-B4AB-7CBBC7FE9DE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50.32</c:v>
                </c:pt>
                <c:pt idx="1">
                  <c:v>49.89</c:v>
                </c:pt>
                <c:pt idx="2">
                  <c:v>49.39</c:v>
                </c:pt>
                <c:pt idx="3">
                  <c:v>49.25</c:v>
                </c:pt>
                <c:pt idx="4">
                  <c:v>50.24</c:v>
                </c:pt>
              </c:numCache>
            </c:numRef>
          </c:val>
          <c:smooth val="0"/>
          <c:extLst>
            <c:ext xmlns:c16="http://schemas.microsoft.com/office/drawing/2014/chart" uri="{C3380CC4-5D6E-409C-BE32-E72D297353CC}">
              <c16:uniqueId val="{00000001-D7E1-445D-B4AB-7CBBC7FE9DE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89.61</c:v>
                </c:pt>
                <c:pt idx="1">
                  <c:v>90.72</c:v>
                </c:pt>
                <c:pt idx="2">
                  <c:v>91.52</c:v>
                </c:pt>
                <c:pt idx="3">
                  <c:v>92.43</c:v>
                </c:pt>
                <c:pt idx="4">
                  <c:v>92.91</c:v>
                </c:pt>
              </c:numCache>
            </c:numRef>
          </c:val>
          <c:extLst>
            <c:ext xmlns:c16="http://schemas.microsoft.com/office/drawing/2014/chart" uri="{C3380CC4-5D6E-409C-BE32-E72D297353CC}">
              <c16:uniqueId val="{00000000-22DE-48BE-8E76-09B2DCB7C5F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84.57</c:v>
                </c:pt>
                <c:pt idx="1">
                  <c:v>84.73</c:v>
                </c:pt>
                <c:pt idx="2">
                  <c:v>83.96</c:v>
                </c:pt>
                <c:pt idx="3">
                  <c:v>84.12</c:v>
                </c:pt>
                <c:pt idx="4">
                  <c:v>84.17</c:v>
                </c:pt>
              </c:numCache>
            </c:numRef>
          </c:val>
          <c:smooth val="0"/>
          <c:extLst>
            <c:ext xmlns:c16="http://schemas.microsoft.com/office/drawing/2014/chart" uri="{C3380CC4-5D6E-409C-BE32-E72D297353CC}">
              <c16:uniqueId val="{00000001-22DE-48BE-8E76-09B2DCB7C5F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73.790000000000006</c:v>
                </c:pt>
                <c:pt idx="1">
                  <c:v>72.150000000000006</c:v>
                </c:pt>
                <c:pt idx="2">
                  <c:v>69.98</c:v>
                </c:pt>
                <c:pt idx="3">
                  <c:v>71.540000000000006</c:v>
                </c:pt>
                <c:pt idx="4">
                  <c:v>74.239999999999995</c:v>
                </c:pt>
              </c:numCache>
            </c:numRef>
          </c:val>
          <c:extLst>
            <c:ext xmlns:c16="http://schemas.microsoft.com/office/drawing/2014/chart" uri="{C3380CC4-5D6E-409C-BE32-E72D297353CC}">
              <c16:uniqueId val="{00000000-40FF-4805-AFE4-2091F6D879C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FF-4805-AFE4-2091F6D879C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3A-4D49-B404-B80C36B3296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3A-4D49-B404-B80C36B3296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26-4B88-BB02-CEF344749D6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26-4B88-BB02-CEF344749D6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55-46CE-8AFA-22CEA51556F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55-46CE-8AFA-22CEA51556F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89-4797-A5E8-011FBFD697C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89-4797-A5E8-011FBFD697C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1823.89</c:v>
                </c:pt>
                <c:pt idx="1">
                  <c:v>1758.02</c:v>
                </c:pt>
                <c:pt idx="2">
                  <c:v>1951.4</c:v>
                </c:pt>
                <c:pt idx="3">
                  <c:v>1492.46</c:v>
                </c:pt>
                <c:pt idx="4">
                  <c:v>1670.34</c:v>
                </c:pt>
              </c:numCache>
            </c:numRef>
          </c:val>
          <c:extLst>
            <c:ext xmlns:c16="http://schemas.microsoft.com/office/drawing/2014/chart" uri="{C3380CC4-5D6E-409C-BE32-E72D297353CC}">
              <c16:uniqueId val="{00000000-20FF-49E5-9D13-FB8BD3E5C14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1306.92</c:v>
                </c:pt>
                <c:pt idx="1">
                  <c:v>1203.71</c:v>
                </c:pt>
                <c:pt idx="2">
                  <c:v>1162.3599999999999</c:v>
                </c:pt>
                <c:pt idx="3">
                  <c:v>1047.6500000000001</c:v>
                </c:pt>
                <c:pt idx="4">
                  <c:v>1124.26</c:v>
                </c:pt>
              </c:numCache>
            </c:numRef>
          </c:val>
          <c:smooth val="0"/>
          <c:extLst>
            <c:ext xmlns:c16="http://schemas.microsoft.com/office/drawing/2014/chart" uri="{C3380CC4-5D6E-409C-BE32-E72D297353CC}">
              <c16:uniqueId val="{00000001-20FF-49E5-9D13-FB8BD3E5C14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78.37</c:v>
                </c:pt>
                <c:pt idx="1">
                  <c:v>76.12</c:v>
                </c:pt>
                <c:pt idx="2">
                  <c:v>65.66</c:v>
                </c:pt>
                <c:pt idx="3">
                  <c:v>75.25</c:v>
                </c:pt>
                <c:pt idx="4">
                  <c:v>73.319999999999993</c:v>
                </c:pt>
              </c:numCache>
            </c:numRef>
          </c:val>
          <c:extLst>
            <c:ext xmlns:c16="http://schemas.microsoft.com/office/drawing/2014/chart" uri="{C3380CC4-5D6E-409C-BE32-E72D297353CC}">
              <c16:uniqueId val="{00000000-F4F1-46CF-AD57-546A4764239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68.510000000000005</c:v>
                </c:pt>
                <c:pt idx="1">
                  <c:v>69.739999999999995</c:v>
                </c:pt>
                <c:pt idx="2">
                  <c:v>68.209999999999994</c:v>
                </c:pt>
                <c:pt idx="3">
                  <c:v>74.040000000000006</c:v>
                </c:pt>
                <c:pt idx="4">
                  <c:v>80.58</c:v>
                </c:pt>
              </c:numCache>
            </c:numRef>
          </c:val>
          <c:smooth val="0"/>
          <c:extLst>
            <c:ext xmlns:c16="http://schemas.microsoft.com/office/drawing/2014/chart" uri="{C3380CC4-5D6E-409C-BE32-E72D297353CC}">
              <c16:uniqueId val="{00000001-F4F1-46CF-AD57-546A4764239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193.37</c:v>
                </c:pt>
                <c:pt idx="1">
                  <c:v>204.23</c:v>
                </c:pt>
                <c:pt idx="2">
                  <c:v>238.48</c:v>
                </c:pt>
                <c:pt idx="3">
                  <c:v>208.09</c:v>
                </c:pt>
                <c:pt idx="4">
                  <c:v>194.32</c:v>
                </c:pt>
              </c:numCache>
            </c:numRef>
          </c:val>
          <c:extLst>
            <c:ext xmlns:c16="http://schemas.microsoft.com/office/drawing/2014/chart" uri="{C3380CC4-5D6E-409C-BE32-E72D297353CC}">
              <c16:uniqueId val="{00000000-7418-4199-8603-7C74C8112F5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247.43</c:v>
                </c:pt>
                <c:pt idx="1">
                  <c:v>248.89</c:v>
                </c:pt>
                <c:pt idx="2">
                  <c:v>250.84</c:v>
                </c:pt>
                <c:pt idx="3">
                  <c:v>235.61</c:v>
                </c:pt>
                <c:pt idx="4">
                  <c:v>216.21</c:v>
                </c:pt>
              </c:numCache>
            </c:numRef>
          </c:val>
          <c:smooth val="0"/>
          <c:extLst>
            <c:ext xmlns:c16="http://schemas.microsoft.com/office/drawing/2014/chart" uri="{C3380CC4-5D6E-409C-BE32-E72D297353CC}">
              <c16:uniqueId val="{00000001-7418-4199-8603-7C74C8112F5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滋賀県　米原市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Cd2</v>
      </c>
      <c r="X8" s="47"/>
      <c r="Y8" s="47"/>
      <c r="Z8" s="47"/>
      <c r="AA8" s="47"/>
      <c r="AB8" s="47"/>
      <c r="AC8" s="47"/>
      <c r="AD8" s="48" t="str">
        <f>データ!$M$6</f>
        <v>非設置</v>
      </c>
      <c r="AE8" s="48"/>
      <c r="AF8" s="48"/>
      <c r="AG8" s="48"/>
      <c r="AH8" s="48"/>
      <c r="AI8" s="48"/>
      <c r="AJ8" s="48"/>
      <c r="AK8" s="3"/>
      <c r="AL8" s="49">
        <f>データ!S6</f>
        <v>39543</v>
      </c>
      <c r="AM8" s="49"/>
      <c r="AN8" s="49"/>
      <c r="AO8" s="49"/>
      <c r="AP8" s="49"/>
      <c r="AQ8" s="49"/>
      <c r="AR8" s="49"/>
      <c r="AS8" s="49"/>
      <c r="AT8" s="44">
        <f>データ!T6</f>
        <v>250.39</v>
      </c>
      <c r="AU8" s="44"/>
      <c r="AV8" s="44"/>
      <c r="AW8" s="44"/>
      <c r="AX8" s="44"/>
      <c r="AY8" s="44"/>
      <c r="AZ8" s="44"/>
      <c r="BA8" s="44"/>
      <c r="BB8" s="44">
        <f>データ!U6</f>
        <v>157.93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47.5</v>
      </c>
      <c r="Q10" s="44"/>
      <c r="R10" s="44"/>
      <c r="S10" s="44"/>
      <c r="T10" s="44"/>
      <c r="U10" s="44"/>
      <c r="V10" s="44"/>
      <c r="W10" s="44">
        <f>データ!Q6</f>
        <v>82.89</v>
      </c>
      <c r="X10" s="44"/>
      <c r="Y10" s="44"/>
      <c r="Z10" s="44"/>
      <c r="AA10" s="44"/>
      <c r="AB10" s="44"/>
      <c r="AC10" s="44"/>
      <c r="AD10" s="49">
        <f>データ!R6</f>
        <v>2776</v>
      </c>
      <c r="AE10" s="49"/>
      <c r="AF10" s="49"/>
      <c r="AG10" s="49"/>
      <c r="AH10" s="49"/>
      <c r="AI10" s="49"/>
      <c r="AJ10" s="49"/>
      <c r="AK10" s="2"/>
      <c r="AL10" s="49">
        <f>データ!V6</f>
        <v>18754</v>
      </c>
      <c r="AM10" s="49"/>
      <c r="AN10" s="49"/>
      <c r="AO10" s="49"/>
      <c r="AP10" s="49"/>
      <c r="AQ10" s="49"/>
      <c r="AR10" s="49"/>
      <c r="AS10" s="49"/>
      <c r="AT10" s="44">
        <f>データ!W6</f>
        <v>10.06</v>
      </c>
      <c r="AU10" s="44"/>
      <c r="AV10" s="44"/>
      <c r="AW10" s="44"/>
      <c r="AX10" s="44"/>
      <c r="AY10" s="44"/>
      <c r="AZ10" s="44"/>
      <c r="BA10" s="44"/>
      <c r="BB10" s="44">
        <f>データ!X6</f>
        <v>1864.21</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frzhQ00dLjowzmx8vF0hqxT92toyJK+T6eINcHjHAjiMHoxkd8u/N09lORkHCg13U7EcVXz5T0a3eMEynLteZg==" saltValue="xs9QO9mJyP5KHVUOjEYEj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252140</v>
      </c>
      <c r="D6" s="32">
        <f t="shared" si="3"/>
        <v>47</v>
      </c>
      <c r="E6" s="32">
        <f t="shared" si="3"/>
        <v>17</v>
      </c>
      <c r="F6" s="32">
        <f t="shared" si="3"/>
        <v>1</v>
      </c>
      <c r="G6" s="32">
        <f t="shared" si="3"/>
        <v>0</v>
      </c>
      <c r="H6" s="32" t="str">
        <f t="shared" si="3"/>
        <v>滋賀県　米原市</v>
      </c>
      <c r="I6" s="32" t="str">
        <f t="shared" si="3"/>
        <v>法非適用</v>
      </c>
      <c r="J6" s="32" t="str">
        <f t="shared" si="3"/>
        <v>下水道事業</v>
      </c>
      <c r="K6" s="32" t="str">
        <f t="shared" si="3"/>
        <v>公共下水道</v>
      </c>
      <c r="L6" s="32" t="str">
        <f t="shared" si="3"/>
        <v>Cd2</v>
      </c>
      <c r="M6" s="32" t="str">
        <f t="shared" si="3"/>
        <v>非設置</v>
      </c>
      <c r="N6" s="33" t="str">
        <f t="shared" si="3"/>
        <v>-</v>
      </c>
      <c r="O6" s="33" t="str">
        <f t="shared" si="3"/>
        <v>該当数値なし</v>
      </c>
      <c r="P6" s="33">
        <f t="shared" si="3"/>
        <v>47.5</v>
      </c>
      <c r="Q6" s="33">
        <f t="shared" si="3"/>
        <v>82.89</v>
      </c>
      <c r="R6" s="33">
        <f t="shared" si="3"/>
        <v>2776</v>
      </c>
      <c r="S6" s="33">
        <f t="shared" si="3"/>
        <v>39543</v>
      </c>
      <c r="T6" s="33">
        <f t="shared" si="3"/>
        <v>250.39</v>
      </c>
      <c r="U6" s="33">
        <f t="shared" si="3"/>
        <v>157.93</v>
      </c>
      <c r="V6" s="33">
        <f t="shared" si="3"/>
        <v>18754</v>
      </c>
      <c r="W6" s="33">
        <f t="shared" si="3"/>
        <v>10.06</v>
      </c>
      <c r="X6" s="33">
        <f t="shared" si="3"/>
        <v>1864.21</v>
      </c>
      <c r="Y6" s="34">
        <f>IF(Y7="",NA(),Y7)</f>
        <v>73.790000000000006</v>
      </c>
      <c r="Z6" s="34">
        <f t="shared" ref="Z6:AH6" si="4">IF(Z7="",NA(),Z7)</f>
        <v>72.150000000000006</v>
      </c>
      <c r="AA6" s="34">
        <f t="shared" si="4"/>
        <v>69.98</v>
      </c>
      <c r="AB6" s="34">
        <f t="shared" si="4"/>
        <v>71.540000000000006</v>
      </c>
      <c r="AC6" s="34">
        <f t="shared" si="4"/>
        <v>74.239999999999995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1823.89</v>
      </c>
      <c r="BG6" s="34">
        <f t="shared" ref="BG6:BO6" si="7">IF(BG7="",NA(),BG7)</f>
        <v>1758.02</v>
      </c>
      <c r="BH6" s="34">
        <f t="shared" si="7"/>
        <v>1951.4</v>
      </c>
      <c r="BI6" s="34">
        <f t="shared" si="7"/>
        <v>1492.46</v>
      </c>
      <c r="BJ6" s="34">
        <f t="shared" si="7"/>
        <v>1670.34</v>
      </c>
      <c r="BK6" s="34">
        <f t="shared" si="7"/>
        <v>1306.92</v>
      </c>
      <c r="BL6" s="34">
        <f t="shared" si="7"/>
        <v>1203.71</v>
      </c>
      <c r="BM6" s="34">
        <f t="shared" si="7"/>
        <v>1162.3599999999999</v>
      </c>
      <c r="BN6" s="34">
        <f t="shared" si="7"/>
        <v>1047.6500000000001</v>
      </c>
      <c r="BO6" s="34">
        <f t="shared" si="7"/>
        <v>1124.26</v>
      </c>
      <c r="BP6" s="33" t="str">
        <f>IF(BP7="","",IF(BP7="-","【-】","【"&amp;SUBSTITUTE(TEXT(BP7,"#,##0.00"),"-","△")&amp;"】"))</f>
        <v>【707.33】</v>
      </c>
      <c r="BQ6" s="34">
        <f>IF(BQ7="",NA(),BQ7)</f>
        <v>78.37</v>
      </c>
      <c r="BR6" s="34">
        <f t="shared" ref="BR6:BZ6" si="8">IF(BR7="",NA(),BR7)</f>
        <v>76.12</v>
      </c>
      <c r="BS6" s="34">
        <f t="shared" si="8"/>
        <v>65.66</v>
      </c>
      <c r="BT6" s="34">
        <f t="shared" si="8"/>
        <v>75.25</v>
      </c>
      <c r="BU6" s="34">
        <f t="shared" si="8"/>
        <v>73.319999999999993</v>
      </c>
      <c r="BV6" s="34">
        <f t="shared" si="8"/>
        <v>68.510000000000005</v>
      </c>
      <c r="BW6" s="34">
        <f t="shared" si="8"/>
        <v>69.739999999999995</v>
      </c>
      <c r="BX6" s="34">
        <f t="shared" si="8"/>
        <v>68.209999999999994</v>
      </c>
      <c r="BY6" s="34">
        <f t="shared" si="8"/>
        <v>74.040000000000006</v>
      </c>
      <c r="BZ6" s="34">
        <f t="shared" si="8"/>
        <v>80.58</v>
      </c>
      <c r="CA6" s="33" t="str">
        <f>IF(CA7="","",IF(CA7="-","【-】","【"&amp;SUBSTITUTE(TEXT(CA7,"#,##0.00"),"-","△")&amp;"】"))</f>
        <v>【101.26】</v>
      </c>
      <c r="CB6" s="34">
        <f>IF(CB7="",NA(),CB7)</f>
        <v>193.37</v>
      </c>
      <c r="CC6" s="34">
        <f t="shared" ref="CC6:CK6" si="9">IF(CC7="",NA(),CC7)</f>
        <v>204.23</v>
      </c>
      <c r="CD6" s="34">
        <f t="shared" si="9"/>
        <v>238.48</v>
      </c>
      <c r="CE6" s="34">
        <f t="shared" si="9"/>
        <v>208.09</v>
      </c>
      <c r="CF6" s="34">
        <f t="shared" si="9"/>
        <v>194.32</v>
      </c>
      <c r="CG6" s="34">
        <f t="shared" si="9"/>
        <v>247.43</v>
      </c>
      <c r="CH6" s="34">
        <f t="shared" si="9"/>
        <v>248.89</v>
      </c>
      <c r="CI6" s="34">
        <f t="shared" si="9"/>
        <v>250.84</v>
      </c>
      <c r="CJ6" s="34">
        <f t="shared" si="9"/>
        <v>235.61</v>
      </c>
      <c r="CK6" s="34">
        <f t="shared" si="9"/>
        <v>216.21</v>
      </c>
      <c r="CL6" s="33" t="str">
        <f>IF(CL7="","",IF(CL7="-","【-】","【"&amp;SUBSTITUTE(TEXT(CL7,"#,##0.00"),"-","△")&amp;"】"))</f>
        <v>【136.39】</v>
      </c>
      <c r="CM6" s="34">
        <f>IF(CM7="",NA(),CM7)</f>
        <v>73.599999999999994</v>
      </c>
      <c r="CN6" s="34">
        <f t="shared" ref="CN6:CV6" si="10">IF(CN7="",NA(),CN7)</f>
        <v>76.099999999999994</v>
      </c>
      <c r="CO6" s="34">
        <f t="shared" si="10"/>
        <v>76.83</v>
      </c>
      <c r="CP6" s="34">
        <f t="shared" si="10"/>
        <v>77.06</v>
      </c>
      <c r="CQ6" s="34">
        <f t="shared" si="10"/>
        <v>79.06</v>
      </c>
      <c r="CR6" s="34">
        <f t="shared" si="10"/>
        <v>50.32</v>
      </c>
      <c r="CS6" s="34">
        <f t="shared" si="10"/>
        <v>49.89</v>
      </c>
      <c r="CT6" s="34">
        <f t="shared" si="10"/>
        <v>49.39</v>
      </c>
      <c r="CU6" s="34">
        <f t="shared" si="10"/>
        <v>49.25</v>
      </c>
      <c r="CV6" s="34">
        <f t="shared" si="10"/>
        <v>50.24</v>
      </c>
      <c r="CW6" s="33" t="str">
        <f>IF(CW7="","",IF(CW7="-","【-】","【"&amp;SUBSTITUTE(TEXT(CW7,"#,##0.00"),"-","△")&amp;"】"))</f>
        <v>【60.13】</v>
      </c>
      <c r="CX6" s="34">
        <f>IF(CX7="",NA(),CX7)</f>
        <v>89.61</v>
      </c>
      <c r="CY6" s="34">
        <f t="shared" ref="CY6:DG6" si="11">IF(CY7="",NA(),CY7)</f>
        <v>90.72</v>
      </c>
      <c r="CZ6" s="34">
        <f t="shared" si="11"/>
        <v>91.52</v>
      </c>
      <c r="DA6" s="34">
        <f t="shared" si="11"/>
        <v>92.43</v>
      </c>
      <c r="DB6" s="34">
        <f t="shared" si="11"/>
        <v>92.91</v>
      </c>
      <c r="DC6" s="34">
        <f t="shared" si="11"/>
        <v>84.57</v>
      </c>
      <c r="DD6" s="34">
        <f t="shared" si="11"/>
        <v>84.73</v>
      </c>
      <c r="DE6" s="34">
        <f t="shared" si="11"/>
        <v>83.96</v>
      </c>
      <c r="DF6" s="34">
        <f t="shared" si="11"/>
        <v>84.12</v>
      </c>
      <c r="DG6" s="34">
        <f t="shared" si="11"/>
        <v>84.17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0.14000000000000001</v>
      </c>
      <c r="EK6" s="34">
        <f t="shared" si="14"/>
        <v>0.03</v>
      </c>
      <c r="EL6" s="34">
        <f t="shared" si="14"/>
        <v>0.15</v>
      </c>
      <c r="EM6" s="34">
        <f t="shared" si="14"/>
        <v>0.1</v>
      </c>
      <c r="EN6" s="34">
        <f t="shared" si="14"/>
        <v>0.13</v>
      </c>
      <c r="EO6" s="33" t="str">
        <f>IF(EO7="","",IF(EO7="-","【-】","【"&amp;SUBSTITUTE(TEXT(EO7,"#,##0.00"),"-","△")&amp;"】"))</f>
        <v>【0.23】</v>
      </c>
    </row>
    <row r="7" spans="1:145" s="35" customFormat="1" x14ac:dyDescent="0.15">
      <c r="A7" s="27"/>
      <c r="B7" s="36">
        <v>2017</v>
      </c>
      <c r="C7" s="36">
        <v>252140</v>
      </c>
      <c r="D7" s="36">
        <v>47</v>
      </c>
      <c r="E7" s="36">
        <v>17</v>
      </c>
      <c r="F7" s="36">
        <v>1</v>
      </c>
      <c r="G7" s="36">
        <v>0</v>
      </c>
      <c r="H7" s="36" t="s">
        <v>109</v>
      </c>
      <c r="I7" s="36" t="s">
        <v>110</v>
      </c>
      <c r="J7" s="36" t="s">
        <v>111</v>
      </c>
      <c r="K7" s="36" t="s">
        <v>112</v>
      </c>
      <c r="L7" s="36" t="s">
        <v>113</v>
      </c>
      <c r="M7" s="36" t="s">
        <v>114</v>
      </c>
      <c r="N7" s="37" t="s">
        <v>115</v>
      </c>
      <c r="O7" s="37" t="s">
        <v>116</v>
      </c>
      <c r="P7" s="37">
        <v>47.5</v>
      </c>
      <c r="Q7" s="37">
        <v>82.89</v>
      </c>
      <c r="R7" s="37">
        <v>2776</v>
      </c>
      <c r="S7" s="37">
        <v>39543</v>
      </c>
      <c r="T7" s="37">
        <v>250.39</v>
      </c>
      <c r="U7" s="37">
        <v>157.93</v>
      </c>
      <c r="V7" s="37">
        <v>18754</v>
      </c>
      <c r="W7" s="37">
        <v>10.06</v>
      </c>
      <c r="X7" s="37">
        <v>1864.21</v>
      </c>
      <c r="Y7" s="37">
        <v>73.790000000000006</v>
      </c>
      <c r="Z7" s="37">
        <v>72.150000000000006</v>
      </c>
      <c r="AA7" s="37">
        <v>69.98</v>
      </c>
      <c r="AB7" s="37">
        <v>71.540000000000006</v>
      </c>
      <c r="AC7" s="37">
        <v>74.239999999999995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1823.89</v>
      </c>
      <c r="BG7" s="37">
        <v>1758.02</v>
      </c>
      <c r="BH7" s="37">
        <v>1951.4</v>
      </c>
      <c r="BI7" s="37">
        <v>1492.46</v>
      </c>
      <c r="BJ7" s="37">
        <v>1670.34</v>
      </c>
      <c r="BK7" s="37">
        <v>1306.92</v>
      </c>
      <c r="BL7" s="37">
        <v>1203.71</v>
      </c>
      <c r="BM7" s="37">
        <v>1162.3599999999999</v>
      </c>
      <c r="BN7" s="37">
        <v>1047.6500000000001</v>
      </c>
      <c r="BO7" s="37">
        <v>1124.26</v>
      </c>
      <c r="BP7" s="37">
        <v>707.33</v>
      </c>
      <c r="BQ7" s="37">
        <v>78.37</v>
      </c>
      <c r="BR7" s="37">
        <v>76.12</v>
      </c>
      <c r="BS7" s="37">
        <v>65.66</v>
      </c>
      <c r="BT7" s="37">
        <v>75.25</v>
      </c>
      <c r="BU7" s="37">
        <v>73.319999999999993</v>
      </c>
      <c r="BV7" s="37">
        <v>68.510000000000005</v>
      </c>
      <c r="BW7" s="37">
        <v>69.739999999999995</v>
      </c>
      <c r="BX7" s="37">
        <v>68.209999999999994</v>
      </c>
      <c r="BY7" s="37">
        <v>74.040000000000006</v>
      </c>
      <c r="BZ7" s="37">
        <v>80.58</v>
      </c>
      <c r="CA7" s="37">
        <v>101.26</v>
      </c>
      <c r="CB7" s="37">
        <v>193.37</v>
      </c>
      <c r="CC7" s="37">
        <v>204.23</v>
      </c>
      <c r="CD7" s="37">
        <v>238.48</v>
      </c>
      <c r="CE7" s="37">
        <v>208.09</v>
      </c>
      <c r="CF7" s="37">
        <v>194.32</v>
      </c>
      <c r="CG7" s="37">
        <v>247.43</v>
      </c>
      <c r="CH7" s="37">
        <v>248.89</v>
      </c>
      <c r="CI7" s="37">
        <v>250.84</v>
      </c>
      <c r="CJ7" s="37">
        <v>235.61</v>
      </c>
      <c r="CK7" s="37">
        <v>216.21</v>
      </c>
      <c r="CL7" s="37">
        <v>136.38999999999999</v>
      </c>
      <c r="CM7" s="37">
        <v>73.599999999999994</v>
      </c>
      <c r="CN7" s="37">
        <v>76.099999999999994</v>
      </c>
      <c r="CO7" s="37">
        <v>76.83</v>
      </c>
      <c r="CP7" s="37">
        <v>77.06</v>
      </c>
      <c r="CQ7" s="37">
        <v>79.06</v>
      </c>
      <c r="CR7" s="37">
        <v>50.32</v>
      </c>
      <c r="CS7" s="37">
        <v>49.89</v>
      </c>
      <c r="CT7" s="37">
        <v>49.39</v>
      </c>
      <c r="CU7" s="37">
        <v>49.25</v>
      </c>
      <c r="CV7" s="37">
        <v>50.24</v>
      </c>
      <c r="CW7" s="37">
        <v>60.13</v>
      </c>
      <c r="CX7" s="37">
        <v>89.61</v>
      </c>
      <c r="CY7" s="37">
        <v>90.72</v>
      </c>
      <c r="CZ7" s="37">
        <v>91.52</v>
      </c>
      <c r="DA7" s="37">
        <v>92.43</v>
      </c>
      <c r="DB7" s="37">
        <v>92.91</v>
      </c>
      <c r="DC7" s="37">
        <v>84.57</v>
      </c>
      <c r="DD7" s="37">
        <v>84.73</v>
      </c>
      <c r="DE7" s="37">
        <v>83.96</v>
      </c>
      <c r="DF7" s="37">
        <v>84.12</v>
      </c>
      <c r="DG7" s="37">
        <v>84.17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0.14000000000000001</v>
      </c>
      <c r="EK7" s="37">
        <v>0.03</v>
      </c>
      <c r="EL7" s="37">
        <v>0.15</v>
      </c>
      <c r="EM7" s="37">
        <v>0.1</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2019-01-22T10:36:01Z</cp:lastPrinted>
  <dcterms:created xsi:type="dcterms:W3CDTF">2018-12-03T09:05:27Z</dcterms:created>
  <dcterms:modified xsi:type="dcterms:W3CDTF">2019-01-30T07:25:30Z</dcterms:modified>
  <cp:category/>
</cp:coreProperties>
</file>