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ml.chartshape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workbookProtection lockStructure="1"/>
  <bookViews>
    <workbookView xWindow="0" yWindow="0" windowWidth="15360" windowHeight="7635"/>
  </bookViews>
  <sheets>
    <sheet name="法適用_病院事業" sheetId="4" r:id="rId1"/>
    <sheet name="データ" sheetId="5" state="hidden" r:id="rId2"/>
  </sheet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c r="EV7"/>
  <c r="EU7"/>
  <c r="ET7"/>
  <c r="ES7"/>
  <c r="ER7"/>
  <c r="EQ7"/>
  <c r="EP7"/>
  <c r="EO7"/>
  <c r="EN7"/>
  <c r="EL7"/>
  <c r="EK7"/>
  <c r="EJ7"/>
  <c r="EI7"/>
  <c r="EH7"/>
  <c r="EG7"/>
  <c r="EF7"/>
  <c r="EE7"/>
  <c r="ED7"/>
  <c r="EC7"/>
  <c r="EA7"/>
  <c r="DZ7"/>
  <c r="DY7"/>
  <c r="DX7"/>
  <c r="DW7"/>
  <c r="DV7"/>
  <c r="DU7"/>
  <c r="DT7"/>
  <c r="DS7"/>
  <c r="DR7"/>
  <c r="DP7"/>
  <c r="DO7"/>
  <c r="DN7"/>
  <c r="DM7"/>
  <c r="DL7"/>
  <c r="DK7"/>
  <c r="DJ7"/>
  <c r="DI7"/>
  <c r="DH7"/>
  <c r="DG7"/>
  <c r="DE7"/>
  <c r="DD7"/>
  <c r="DC7"/>
  <c r="DB7"/>
  <c r="DA7"/>
  <c r="CZ7"/>
  <c r="CY7"/>
  <c r="CX7"/>
  <c r="CW7"/>
  <c r="CV7"/>
  <c r="CT7"/>
  <c r="CS7"/>
  <c r="CR7"/>
  <c r="CQ7"/>
  <c r="CP7"/>
  <c r="CO7"/>
  <c r="CN7"/>
  <c r="CM7"/>
  <c r="CL7"/>
  <c r="CK7"/>
  <c r="CI7"/>
  <c r="CH7"/>
  <c r="CG7"/>
  <c r="CF7"/>
  <c r="CE7"/>
  <c r="CD7"/>
  <c r="CC7"/>
  <c r="CB7"/>
  <c r="CA7"/>
  <c r="BZ7"/>
  <c r="BX7"/>
  <c r="BW7"/>
  <c r="BV7"/>
  <c r="BU7"/>
  <c r="BT7"/>
  <c r="BS7"/>
  <c r="BR7"/>
  <c r="BQ7"/>
  <c r="BP7"/>
  <c r="BO7"/>
  <c r="BM7"/>
  <c r="BL7"/>
  <c r="BK7"/>
  <c r="BJ7"/>
  <c r="BI7"/>
  <c r="BH7"/>
  <c r="BG7"/>
  <c r="BF7"/>
  <c r="BE7"/>
  <c r="BD7"/>
  <c r="BB7"/>
  <c r="BA7"/>
  <c r="AZ7"/>
  <c r="AY7"/>
  <c r="AX7"/>
  <c r="AW7"/>
  <c r="AV7"/>
  <c r="AU7"/>
  <c r="AT7"/>
  <c r="AS7"/>
  <c r="AQ7"/>
  <c r="AP7"/>
  <c r="AO7"/>
  <c r="AN7"/>
  <c r="AM7"/>
  <c r="AL7"/>
  <c r="AK7"/>
  <c r="AJ7"/>
  <c r="AI7"/>
  <c r="AH7"/>
  <c r="AG7"/>
  <c r="AF7"/>
  <c r="AE7"/>
  <c r="AD7"/>
  <c r="AC7"/>
  <c r="AB7"/>
  <c r="AA7"/>
  <c r="Z7"/>
  <c r="Y7"/>
  <c r="X7"/>
  <c r="W7"/>
  <c r="V7"/>
  <c r="U7"/>
  <c r="T7"/>
  <c r="S7"/>
  <c r="R7"/>
  <c r="Q7"/>
  <c r="P7"/>
  <c r="O7"/>
  <c r="N7"/>
  <c r="M7"/>
  <c r="L7"/>
  <c r="K7"/>
  <c r="G7"/>
  <c r="F7"/>
  <c r="E7"/>
  <c r="D7"/>
  <c r="C7"/>
  <c r="B7"/>
  <c r="EX6"/>
  <c r="EW6"/>
  <c r="EV6"/>
  <c r="EU6"/>
  <c r="ET6"/>
  <c r="ES6"/>
  <c r="ER6"/>
  <c r="EQ6"/>
  <c r="EP6"/>
  <c r="EO6"/>
  <c r="EN6"/>
  <c r="EM6"/>
  <c r="EL6"/>
  <c r="EK6"/>
  <c r="EJ6"/>
  <c r="EI6"/>
  <c r="EH6"/>
  <c r="EG6"/>
  <c r="EF6"/>
  <c r="EE6"/>
  <c r="ED6"/>
  <c r="EC6"/>
  <c r="EB6"/>
  <c r="EA6"/>
  <c r="DZ6"/>
  <c r="DY6"/>
  <c r="DX6"/>
  <c r="DW6"/>
  <c r="DV6"/>
  <c r="DU6"/>
  <c r="DT6"/>
  <c r="DS6"/>
  <c r="DR6"/>
  <c r="DQ6"/>
  <c r="DP6"/>
  <c r="DO6"/>
  <c r="DN6"/>
  <c r="DM6"/>
  <c r="DL6"/>
  <c r="DK6"/>
  <c r="DJ6"/>
  <c r="DI6"/>
  <c r="DH6"/>
  <c r="DG6"/>
  <c r="DF6"/>
  <c r="DE6"/>
  <c r="DD6"/>
  <c r="DC6"/>
  <c r="DB6"/>
  <c r="DA6"/>
  <c r="CZ6"/>
  <c r="CY6"/>
  <c r="CX6"/>
  <c r="CW6"/>
  <c r="CV6"/>
  <c r="CU6"/>
  <c r="CT6"/>
  <c r="CS6"/>
  <c r="CR6"/>
  <c r="CQ6"/>
  <c r="CP6"/>
  <c r="CO6"/>
  <c r="CN6"/>
  <c r="CM6"/>
  <c r="CL6"/>
  <c r="CK6"/>
  <c r="CJ6"/>
  <c r="CI6"/>
  <c r="CH6"/>
  <c r="CG6"/>
  <c r="CF6"/>
  <c r="CE6"/>
  <c r="CD6"/>
  <c r="CC6"/>
  <c r="CB6"/>
  <c r="CA6"/>
  <c r="BZ6"/>
  <c r="BY6"/>
  <c r="BX6"/>
  <c r="BW6"/>
  <c r="BV6"/>
  <c r="BU6"/>
  <c r="BT6"/>
  <c r="BS6"/>
  <c r="BR6"/>
  <c r="BQ6"/>
  <c r="BP6"/>
  <c r="BO6"/>
  <c r="BN6"/>
  <c r="BM6"/>
  <c r="BL6"/>
  <c r="BK6"/>
  <c r="BJ6"/>
  <c r="BI6"/>
  <c r="BH6"/>
  <c r="BG6"/>
  <c r="BF6"/>
  <c r="BE6"/>
  <c r="BD6"/>
  <c r="BC6"/>
  <c r="BB6"/>
  <c r="BA6"/>
  <c r="AZ6"/>
  <c r="AY6"/>
  <c r="AX6"/>
  <c r="AW6"/>
  <c r="AV6"/>
  <c r="AU6"/>
  <c r="AT6"/>
  <c r="AS6"/>
  <c r="AR6"/>
  <c r="AQ6"/>
  <c r="AP6"/>
  <c r="AO6"/>
  <c r="AN6"/>
  <c r="AM6"/>
  <c r="AL6"/>
  <c r="AK6"/>
  <c r="AJ6"/>
  <c r="AI6"/>
  <c r="AH6"/>
  <c r="AG6"/>
  <c r="AF6"/>
  <c r="AE6"/>
  <c r="AD6"/>
  <c r="AC6"/>
  <c r="AB6"/>
  <c r="AA6"/>
  <c r="Z6"/>
  <c r="Y6"/>
  <c r="X6"/>
  <c r="W6"/>
  <c r="V6"/>
  <c r="U6"/>
  <c r="T6"/>
  <c r="S6"/>
  <c r="R6"/>
  <c r="Q6"/>
  <c r="P6"/>
  <c r="O6"/>
  <c r="N6"/>
  <c r="M6"/>
  <c r="L6"/>
  <c r="K6"/>
  <c r="H6"/>
  <c r="G6"/>
  <c r="F6"/>
  <c r="E6"/>
  <c r="D6"/>
  <c r="C6"/>
  <c r="B6"/>
  <c r="F11" s="1"/>
  <c r="EX2"/>
  <c r="EW2"/>
  <c r="EV2"/>
  <c r="EU2"/>
  <c r="ET2"/>
  <c r="ES2"/>
  <c r="ER2"/>
  <c r="EQ2"/>
  <c r="EP2"/>
  <c r="EO2"/>
  <c r="EN2"/>
  <c r="EM2"/>
  <c r="EL2"/>
  <c r="EK2"/>
  <c r="EJ2"/>
  <c r="EI2"/>
  <c r="EH2"/>
  <c r="EG2"/>
  <c r="EF2"/>
  <c r="EE2"/>
  <c r="ED2"/>
  <c r="EC2"/>
  <c r="EB2"/>
  <c r="EA2"/>
  <c r="DZ2"/>
  <c r="DY2"/>
  <c r="DX2"/>
  <c r="DW2"/>
  <c r="DV2"/>
  <c r="DU2"/>
  <c r="DT2"/>
  <c r="DS2"/>
  <c r="DR2"/>
  <c r="DQ2"/>
  <c r="DP2"/>
  <c r="DO2"/>
  <c r="DN2"/>
  <c r="DM2"/>
  <c r="DL2"/>
  <c r="DK2"/>
  <c r="DJ2"/>
  <c r="DI2"/>
  <c r="DH2"/>
  <c r="DG2"/>
  <c r="DF2"/>
  <c r="DE2"/>
  <c r="DD2"/>
  <c r="DC2"/>
  <c r="DB2"/>
  <c r="DA2"/>
  <c r="CZ2"/>
  <c r="CY2"/>
  <c r="CX2"/>
  <c r="CW2"/>
  <c r="CV2"/>
  <c r="CU2"/>
  <c r="CT2"/>
  <c r="CS2"/>
  <c r="CR2"/>
  <c r="CQ2"/>
  <c r="CP2"/>
  <c r="CO2"/>
  <c r="CN2"/>
  <c r="CM2"/>
  <c r="CL2"/>
  <c r="CK2"/>
  <c r="CJ2"/>
  <c r="CI2"/>
  <c r="CH2"/>
  <c r="CG2"/>
  <c r="CF2"/>
  <c r="CE2"/>
  <c r="CD2"/>
  <c r="CC2"/>
  <c r="CB2"/>
  <c r="CA2"/>
  <c r="BZ2"/>
  <c r="BY2"/>
  <c r="BX2"/>
  <c r="BW2"/>
  <c r="BV2"/>
  <c r="BU2"/>
  <c r="BT2"/>
  <c r="BS2"/>
  <c r="BR2"/>
  <c r="BQ2"/>
  <c r="BP2"/>
  <c r="BO2"/>
  <c r="BN2"/>
  <c r="BM2"/>
  <c r="BL2"/>
  <c r="BK2"/>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N2"/>
  <c r="M2"/>
  <c r="L2"/>
  <c r="K2"/>
  <c r="J2"/>
  <c r="I2"/>
  <c r="H2"/>
  <c r="G2"/>
  <c r="F2"/>
  <c r="E2"/>
  <c r="D2"/>
  <c r="C2"/>
  <c r="B2"/>
  <c r="L90" i="4"/>
  <c r="K90"/>
  <c r="J90"/>
  <c r="I90"/>
  <c r="H90"/>
  <c r="G90"/>
  <c r="F90"/>
  <c r="E90"/>
  <c r="D90"/>
  <c r="C90"/>
  <c r="B90"/>
  <c r="MH80"/>
  <c r="LO80"/>
  <c r="KV80"/>
  <c r="KC80"/>
  <c r="JJ80"/>
  <c r="HM80"/>
  <c r="GT80"/>
  <c r="GA80"/>
  <c r="FH80"/>
  <c r="EO80"/>
  <c r="CS80"/>
  <c r="BZ80"/>
  <c r="BG80"/>
  <c r="AN80"/>
  <c r="U80"/>
  <c r="MH79"/>
  <c r="LO79"/>
  <c r="KV79"/>
  <c r="KC79"/>
  <c r="JJ79"/>
  <c r="HM79"/>
  <c r="GT79"/>
  <c r="GA79"/>
  <c r="FH79"/>
  <c r="EO79"/>
  <c r="CS79"/>
  <c r="BZ79"/>
  <c r="BG79"/>
  <c r="AN79"/>
  <c r="U79"/>
  <c r="MN56"/>
  <c r="LY56"/>
  <c r="LJ56"/>
  <c r="KU56"/>
  <c r="KF56"/>
  <c r="IZ56"/>
  <c r="IK56"/>
  <c r="HV56"/>
  <c r="HG56"/>
  <c r="GR56"/>
  <c r="FL56"/>
  <c r="EW56"/>
  <c r="EH56"/>
  <c r="DS56"/>
  <c r="DD56"/>
  <c r="BX56"/>
  <c r="BI56"/>
  <c r="AT56"/>
  <c r="AE56"/>
  <c r="P56"/>
  <c r="MN55"/>
  <c r="LY55"/>
  <c r="LJ55"/>
  <c r="KU55"/>
  <c r="KF55"/>
  <c r="IZ55"/>
  <c r="IK55"/>
  <c r="HV55"/>
  <c r="HG55"/>
  <c r="GR55"/>
  <c r="FL55"/>
  <c r="EW55"/>
  <c r="EH55"/>
  <c r="DS55"/>
  <c r="DD55"/>
  <c r="BX55"/>
  <c r="BI55"/>
  <c r="AT55"/>
  <c r="AE55"/>
  <c r="P55"/>
  <c r="MN34"/>
  <c r="LY34"/>
  <c r="LJ34"/>
  <c r="KU34"/>
  <c r="KF34"/>
  <c r="IZ34"/>
  <c r="IK34"/>
  <c r="HV34"/>
  <c r="HG34"/>
  <c r="GR34"/>
  <c r="FL34"/>
  <c r="EW34"/>
  <c r="EH34"/>
  <c r="DS34"/>
  <c r="DD34"/>
  <c r="BX34"/>
  <c r="BI34"/>
  <c r="AT34"/>
  <c r="AE34"/>
  <c r="P34"/>
  <c r="MN33"/>
  <c r="LY33"/>
  <c r="LJ33"/>
  <c r="KU33"/>
  <c r="KF33"/>
  <c r="IZ33"/>
  <c r="IK33"/>
  <c r="HV33"/>
  <c r="HG33"/>
  <c r="GR33"/>
  <c r="FL33"/>
  <c r="EW33"/>
  <c r="EH33"/>
  <c r="DS33"/>
  <c r="DD33"/>
  <c r="BX33"/>
  <c r="BI33"/>
  <c r="AT33"/>
  <c r="AE33"/>
  <c r="P33"/>
  <c r="LP12"/>
  <c r="JW12"/>
  <c r="ID12"/>
  <c r="EG12"/>
  <c r="CN12"/>
  <c r="AU12"/>
  <c r="B12"/>
  <c r="LP10"/>
  <c r="JW10"/>
  <c r="ID10"/>
  <c r="FZ10"/>
  <c r="EG10"/>
  <c r="CN10"/>
  <c r="AU10"/>
  <c r="B10"/>
  <c r="LP8"/>
  <c r="JW8"/>
  <c r="ID8"/>
  <c r="FZ8"/>
  <c r="EG8"/>
  <c r="CN8"/>
  <c r="AU8"/>
  <c r="B8"/>
  <c r="B6"/>
  <c r="MH78" l="1"/>
  <c r="IZ54"/>
  <c r="IZ32"/>
  <c r="FL32"/>
  <c r="HM78"/>
  <c r="FL54"/>
  <c r="MN54"/>
  <c r="CS78"/>
  <c r="BX54"/>
  <c r="BX32"/>
  <c r="MN32"/>
  <c r="C11" i="5"/>
  <c r="D11"/>
  <c r="E11"/>
  <c r="B11"/>
  <c r="FH78" i="4" l="1"/>
  <c r="DS54"/>
  <c r="DS32"/>
  <c r="AE32"/>
  <c r="HG32"/>
  <c r="AN78"/>
  <c r="AE54"/>
  <c r="KC78"/>
  <c r="KU54"/>
  <c r="KU32"/>
  <c r="HG54"/>
  <c r="JJ78"/>
  <c r="GR54"/>
  <c r="GR32"/>
  <c r="KF54"/>
  <c r="EO78"/>
  <c r="DD54"/>
  <c r="DD32"/>
  <c r="U78"/>
  <c r="P54"/>
  <c r="P32"/>
  <c r="KF32"/>
  <c r="BZ78"/>
  <c r="LY54"/>
  <c r="LY32"/>
  <c r="IK54"/>
  <c r="IK32"/>
  <c r="LO78"/>
  <c r="BI54"/>
  <c r="BI32"/>
  <c r="GT78"/>
  <c r="EW54"/>
  <c r="EW32"/>
  <c r="EH32"/>
  <c r="BG78"/>
  <c r="AT54"/>
  <c r="AT32"/>
  <c r="EH54"/>
  <c r="LJ54"/>
  <c r="LJ32"/>
  <c r="KV78"/>
  <c r="HV54"/>
  <c r="HV32"/>
  <c r="GA78"/>
</calcChain>
</file>

<file path=xl/sharedStrings.xml><?xml version="1.0" encoding="utf-8"?>
<sst xmlns="http://schemas.openxmlformats.org/spreadsheetml/2006/main" count="288" uniqueCount="148">
  <si>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</si>
  <si>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</si>
  <si>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</si>
  <si>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</si>
  <si>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</si>
  <si>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</si>
  <si>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</si>
  <si>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</si>
  <si>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</si>
  <si>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</si>
  <si>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</si>
  <si>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</si>
  <si>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</si>
  <si>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</si>
  <si>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</si>
  <si>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</si>
  <si>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</si>
  <si>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</si>
  <si>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</si>
  <si>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</si>
  <si>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</si>
  <si>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</si>
  <si>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</si>
  <si>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</si>
  <si>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</si>
  <si>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</si>
  <si>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</si>
  <si>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</si>
  <si>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</si>
  <si>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</si>
  <si>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</si>
  <si>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</si>
  <si>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</si>
  <si>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</si>
  <si>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</si>
  <si>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</si>
  <si>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</si>
  <si>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</si>
  <si>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</si>
  <si>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</si>
  <si>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</si>
  <si>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</si>
  <si>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</si>
  <si>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</si>
  <si>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</si>
  <si>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</si>
  <si>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</si>
  <si>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</si>
  <si>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</si>
  <si>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</si>
  <si>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</si>
  <si>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</si>
  <si>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</si>
  <si>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</si>
  <si>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</si>
  <si>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</si>
  <si>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</si>
  <si>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</si>
  <si>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</si>
  <si>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</si>
  <si>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</si>
  <si>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</si>
  <si>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</si>
  <si>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</si>
  <si>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</si>
  <si>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</si>
  <si>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</si>
  <si>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</si>
  <si>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</si>
  <si>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</si>
  <si>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</si>
  <si>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</si>
  <si>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</si>
  <si>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</si>
  <si>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</si>
  <si>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</si>
  <si>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</si>
  <si>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</si>
  <si>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</si>
  <si>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</si>
  <si>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</si>
  <si>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</si>
  <si>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</si>
  <si>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</si>
  <si>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</si>
  <si>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</si>
  <si>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</si>
  <si>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</si>
  <si>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</si>
  <si>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</si>
  <si>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</si>
  <si>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</si>
  <si>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</si>
  <si>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</si>
  <si>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</si>
  <si>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</si>
  <si>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</si>
  <si>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</si>
  <si>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</si>
  <si>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</si>
  <si>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</si>
  <si>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</si>
  <si>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</si>
  <si>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</si>
  <si>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</si>
  <si>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</si>
  <si>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</si>
  <si>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</si>
  <si>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</si>
  <si>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</si>
  <si>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</si>
  <si>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</si>
  <si>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</si>
  <si>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</si>
  <si>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</si>
  <si>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</si>
  <si>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</si>
  <si>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</si>
  <si>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</si>
  <si>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</si>
  <si>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</si>
  <si>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</si>
  <si>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</si>
  <si>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</si>
  <si>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</si>
  <si>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</si>
  <si>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</si>
  <si>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</si>
  <si>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</si>
  <si>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</si>
  <si>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</si>
  <si>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</si>
  <si>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</si>
  <si>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</si>
  <si>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</si>
  <si>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</si>
  <si>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</si>
  <si>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</si>
  <si>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</si>
  <si>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</si>
  <si>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</si>
  <si>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</si>
  <si>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</si>
  <si>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</si>
  <si>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能登川病院は、東近江市北西部の中心的な病院として救急医療をはじめとした地域医療を担ってきました。
　平成２７年４月から東近江医療圏地域医療再生計画や東近江市病院等整備計画に基づき、経営形態を直営から変更し、指定管理者制度を導入しました。
　指定管理者制度を導入するにあたっては「救急医療」「小児医療」を政策的医療に位置付け、引き続き東近江北西部の地域医療を担っています。</t>
    <phoneticPr fontId="5"/>
  </si>
  <si>
    <t>　能登川病院の建物は平成７年度に建築されて以降、小規模な改修工事を行いながら３０年近くが経過しました。
　このため有形固定資産減価償却率が類似病院と比較して高い水準にあり、老朽化が進んでいるといえます。
　能登川病院は指定管理者制度を導入しているため、通常の改修や修繕等は指定管理者の責任のもと適宜実施しています。
　一方、一定規模以上の改良工事等については、開設者の責任において実施することとなるため、屋根防水や外壁改良などの長寿命化に係る工事をはじめ、空調設備等の大規模改良工事を計画的に実施していきます。</t>
    <phoneticPr fontId="5"/>
  </si>
  <si>
    <t>　能登川病院は、平成２７年４月から指定管理者制度を導入し、公設民営の医療機関として新たなスタートを切りました。
　指定管理者制度の導入以降、指定管理者の努力により医師数や患者数、手術件数など、公設公営での運営時と比較して大幅に増加され、市民の期待に十分応えています。
　今後も医療を取り巻く環境の変化が予想されますが、引き続き指定管理者制度を継続させながら、将来的にも良質な医療が提供されるよう経営努力を促進します。
　</t>
    <phoneticPr fontId="5"/>
  </si>
  <si>
    <t>　指定管理者制度を導入した２６年度以前は、医師不足が著しく病棟閉鎖などにより、病床利用率も低い水準でした。同時に経常収支比率などの経営状態も悪化し、一般会計からの繰入金も増加する一方でした。
　このため平成２７年度に経営形態の見直しを行い、指定管理者制度を導入しました。
　結果、医師の増員とともに閉鎖していた病棟も再開し病床利用率も70.8％と上昇し、以降も患者数は増加傾向にあります。
　患者数の増加とともに医業収益も増加している反面、人件費をはじめとする医業経費も増加しています。また、平成２８年度には医薬分業を促進するため院外処方を開始したことから外来患者１人１日当たり単価が減少し、同時に材料費対医業収益比率も減少しました。
　今後さらに患者数の増加とともに外科手術等の範囲を広げ収益性を高めることにより、継続的に地域に医療を提供できる財政基盤の確立をめざしていきます。</t>
    <rPh sb="173" eb="175">
      <t>ジョウショウ</t>
    </rPh>
    <rPh sb="246" eb="248">
      <t>ヘイセイ</t>
    </rPh>
    <rPh sb="250" eb="252">
      <t>ネンド</t>
    </rPh>
    <rPh sb="254" eb="256">
      <t>イヤク</t>
    </rPh>
    <rPh sb="256" eb="258">
      <t>ブンギョウ</t>
    </rPh>
    <rPh sb="259" eb="261">
      <t>ソクシン</t>
    </rPh>
    <rPh sb="265" eb="267">
      <t>インガイ</t>
    </rPh>
    <rPh sb="267" eb="269">
      <t>ショホウ</t>
    </rPh>
    <rPh sb="270" eb="272">
      <t>カイシ</t>
    </rPh>
    <rPh sb="278" eb="280">
      <t>ガイライ</t>
    </rPh>
    <rPh sb="280" eb="282">
      <t>カンジャ</t>
    </rPh>
    <rPh sb="283" eb="284">
      <t>ニン</t>
    </rPh>
    <rPh sb="285" eb="286">
      <t>ヒ</t>
    </rPh>
    <rPh sb="286" eb="287">
      <t>ア</t>
    </rPh>
    <rPh sb="289" eb="291">
      <t>タンカ</t>
    </rPh>
    <rPh sb="292" eb="294">
      <t>ゲンショウ</t>
    </rPh>
    <rPh sb="296" eb="298">
      <t>ドウジ</t>
    </rPh>
    <rPh sb="299" eb="302">
      <t>ザイリョウヒ</t>
    </rPh>
    <rPh sb="302" eb="303">
      <t>タイ</t>
    </rPh>
    <rPh sb="303" eb="305">
      <t>イギョウ</t>
    </rPh>
    <rPh sb="305" eb="307">
      <t>シュウエキ</t>
    </rPh>
    <rPh sb="307" eb="309">
      <t>ヒリツ</t>
    </rPh>
    <rPh sb="310" eb="312">
      <t>ゲンショウ</t>
    </rPh>
    <phoneticPr fontId="5"/>
  </si>
</sst>
</file>

<file path=xl/styles.xml><?xml version="1.0" encoding="utf-8"?>
<styleSheet xmlns="http://schemas.openxmlformats.org/spreadsheetml/2006/main">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plotArea>
      <c:layout>
        <c:manualLayout>
          <c:layoutTarget val="inner"/>
          <c:xMode val="edge"/>
          <c:yMode val="edge"/>
          <c:x val="0.1258180596104457"/>
          <c:y val="0.15806945669028452"/>
          <c:w val="0.85003667567649055"/>
          <c:h val="0.5616603005975187"/>
        </c:manualLayout>
      </c:layout>
      <c:barChart>
        <c:barDir val="col"/>
        <c:grouping val="clustered"/>
        <c:ser>
          <c:idx val="0"/>
          <c:order val="0"/>
          <c:tx>
            <c:v>当該値</c:v>
          </c:tx>
          <c:spPr>
            <a:solidFill>
              <a:srgbClr val="3366FF"/>
            </a:solidFill>
            <a:ln>
              <a:noFill/>
            </a:ln>
          </c:spPr>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30.9</c:v>
                </c:pt>
                <c:pt idx="1">
                  <c:v>34.299999999999997</c:v>
                </c:pt>
                <c:pt idx="2">
                  <c:v>40.799999999999997</c:v>
                </c:pt>
                <c:pt idx="3">
                  <c:v>63.3</c:v>
                </c:pt>
                <c:pt idx="4">
                  <c:v>70.8</c:v>
                </c:pt>
              </c:numCache>
            </c:numRef>
          </c:val>
          <c:extLst xmlns:c16r2="http://schemas.microsoft.com/office/drawing/2015/06/chart">
            <c:ext xmlns:c16="http://schemas.microsoft.com/office/drawing/2014/chart" uri="{C3380CC4-5D6E-409C-BE32-E72D297353CC}">
              <c16:uniqueId val="{00000000-FA86-44E7-A7CA-91C67F15BC19}"/>
            </c:ext>
          </c:extLst>
        </c:ser>
        <c:dLbls/>
        <c:axId val="82518400"/>
        <c:axId val="82519936"/>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extLst xmlns:c16r2="http://schemas.microsoft.com/office/drawing/2015/06/chart">
            <c:ext xmlns:c16="http://schemas.microsoft.com/office/drawing/2014/chart" uri="{C3380CC4-5D6E-409C-BE32-E72D297353CC}">
              <c16:uniqueId val="{00000001-FA86-44E7-A7CA-91C67F15BC19}"/>
            </c:ext>
          </c:extLst>
        </c:ser>
        <c:dLbls/>
        <c:marker val="1"/>
        <c:axId val="82518400"/>
        <c:axId val="82519936"/>
      </c:lineChart>
      <c:dateAx>
        <c:axId val="82518400"/>
        <c:scaling>
          <c:orientation val="minMax"/>
        </c:scaling>
        <c:delete val="1"/>
        <c:axPos val="b"/>
        <c:numFmt formatCode="ge" sourceLinked="1"/>
        <c:majorTickMark val="none"/>
        <c:tickLblPos val="none"/>
        <c:crossAx val="82519936"/>
        <c:crosses val="autoZero"/>
        <c:auto val="1"/>
        <c:lblOffset val="100"/>
        <c:baseTimeUnit val="years"/>
      </c:dateAx>
      <c:valAx>
        <c:axId val="82519936"/>
        <c:scaling>
          <c:orientation val="minMax"/>
        </c:scaling>
        <c:axPos val="l"/>
        <c:majorGridlines>
          <c:spPr>
            <a:ln>
              <a:solidFill>
                <a:srgbClr val="A6A6A6"/>
              </a:solidFill>
            </a:ln>
          </c:spPr>
        </c:majorGridlines>
        <c:numFmt formatCode="#,##0.0;&quot;△&quot;#,##0.0" sourceLinked="1"/>
        <c:majorTickMark val="none"/>
        <c:tickLblPos val="nextTo"/>
        <c:spPr>
          <a:noFill/>
          <a:ln>
            <a:noFill/>
          </a:ln>
        </c:spPr>
        <c:crossAx val="82518400"/>
        <c:crosses val="autoZero"/>
        <c:crossBetween val="between"/>
      </c:valAx>
      <c:spPr>
        <a:noFill/>
        <a:ln>
          <a:solidFill>
            <a:sysClr val="window" lastClr="FFFFFF">
              <a:lumMod val="65000"/>
            </a:sysClr>
          </a:solidFill>
        </a:ln>
      </c:spPr>
    </c:plotArea>
    <c:plotVisOnly val="1"/>
    <c:dispBlanksAs val="zero"/>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plotArea>
      <c:layout>
        <c:manualLayout>
          <c:layoutTarget val="inner"/>
          <c:xMode val="edge"/>
          <c:yMode val="edge"/>
          <c:x val="0.12185100298400886"/>
          <c:y val="0.15806945669028452"/>
          <c:w val="0.85273049639451481"/>
          <c:h val="0.5616603005975187"/>
        </c:manualLayout>
      </c:layout>
      <c:barChart>
        <c:barDir val="col"/>
        <c:grouping val="clustered"/>
        <c:ser>
          <c:idx val="0"/>
          <c:order val="0"/>
          <c:tx>
            <c:v>当該値</c:v>
          </c:tx>
          <c:spPr>
            <a:solidFill>
              <a:srgbClr val="3366FF"/>
            </a:solidFill>
            <a:ln>
              <a:noFill/>
            </a:ln>
          </c:spPr>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17397</c:v>
                </c:pt>
                <c:pt idx="1">
                  <c:v>17354</c:v>
                </c:pt>
                <c:pt idx="2">
                  <c:v>20209</c:v>
                </c:pt>
                <c:pt idx="3">
                  <c:v>11711</c:v>
                </c:pt>
                <c:pt idx="4">
                  <c:v>11935</c:v>
                </c:pt>
              </c:numCache>
            </c:numRef>
          </c:val>
          <c:extLst xmlns:c16r2="http://schemas.microsoft.com/office/drawing/2015/06/chart">
            <c:ext xmlns:c16="http://schemas.microsoft.com/office/drawing/2014/chart" uri="{C3380CC4-5D6E-409C-BE32-E72D297353CC}">
              <c16:uniqueId val="{00000000-20DA-43BB-8712-C1EC24F6E543}"/>
            </c:ext>
          </c:extLst>
        </c:ser>
        <c:dLbls/>
        <c:axId val="99665408"/>
        <c:axId val="9966694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extLst xmlns:c16r2="http://schemas.microsoft.com/office/drawing/2015/06/chart">
            <c:ext xmlns:c16="http://schemas.microsoft.com/office/drawing/2014/chart" uri="{C3380CC4-5D6E-409C-BE32-E72D297353CC}">
              <c16:uniqueId val="{00000001-20DA-43BB-8712-C1EC24F6E543}"/>
            </c:ext>
          </c:extLst>
        </c:ser>
        <c:dLbls/>
        <c:marker val="1"/>
        <c:axId val="99665408"/>
        <c:axId val="99666944"/>
      </c:lineChart>
      <c:dateAx>
        <c:axId val="99665408"/>
        <c:scaling>
          <c:orientation val="minMax"/>
        </c:scaling>
        <c:delete val="1"/>
        <c:axPos val="b"/>
        <c:numFmt formatCode="ge" sourceLinked="1"/>
        <c:majorTickMark val="none"/>
        <c:tickLblPos val="none"/>
        <c:crossAx val="99666944"/>
        <c:crosses val="autoZero"/>
        <c:auto val="1"/>
        <c:lblOffset val="100"/>
        <c:baseTimeUnit val="years"/>
      </c:dateAx>
      <c:valAx>
        <c:axId val="99666944"/>
        <c:scaling>
          <c:orientation val="minMax"/>
        </c:scaling>
        <c:axPos val="l"/>
        <c:majorGridlines>
          <c:spPr>
            <a:ln>
              <a:solidFill>
                <a:srgbClr val="A6A6A6"/>
              </a:solidFill>
            </a:ln>
          </c:spPr>
        </c:majorGridlines>
        <c:numFmt formatCode="#,##0;&quot;△&quot;#,##0" sourceLinked="1"/>
        <c:majorTickMark val="none"/>
        <c:tickLblPos val="nextTo"/>
        <c:spPr>
          <a:noFill/>
          <a:ln>
            <a:noFill/>
          </a:ln>
        </c:spPr>
        <c:crossAx val="99665408"/>
        <c:crosses val="autoZero"/>
        <c:crossBetween val="between"/>
      </c:valAx>
      <c:spPr>
        <a:noFill/>
        <a:ln>
          <a:solidFill>
            <a:sysClr val="window" lastClr="FFFFFF">
              <a:lumMod val="65000"/>
            </a:sysClr>
          </a:solidFill>
        </a:ln>
      </c:spPr>
    </c:plotArea>
    <c:plotVisOnly val="1"/>
    <c:dispBlanksAs val="zero"/>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plotArea>
      <c:layout>
        <c:manualLayout>
          <c:layoutTarget val="inner"/>
          <c:xMode val="edge"/>
          <c:yMode val="edge"/>
          <c:x val="0.1185217788398775"/>
          <c:y val="0.15806945669028452"/>
          <c:w val="0.85301607774839827"/>
          <c:h val="0.5616603005975187"/>
        </c:manualLayout>
      </c:layout>
      <c:barChart>
        <c:barDir val="col"/>
        <c:grouping val="clustered"/>
        <c:ser>
          <c:idx val="0"/>
          <c:order val="0"/>
          <c:tx>
            <c:v>当該値</c:v>
          </c:tx>
          <c:spPr>
            <a:solidFill>
              <a:srgbClr val="3366FF"/>
            </a:solidFill>
            <a:ln>
              <a:noFill/>
            </a:ln>
          </c:spPr>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27895</c:v>
                </c:pt>
                <c:pt idx="1">
                  <c:v>31766</c:v>
                </c:pt>
                <c:pt idx="2">
                  <c:v>35137</c:v>
                </c:pt>
                <c:pt idx="3">
                  <c:v>31282</c:v>
                </c:pt>
                <c:pt idx="4">
                  <c:v>32895</c:v>
                </c:pt>
              </c:numCache>
            </c:numRef>
          </c:val>
          <c:extLst xmlns:c16r2="http://schemas.microsoft.com/office/drawing/2015/06/chart">
            <c:ext xmlns:c16="http://schemas.microsoft.com/office/drawing/2014/chart" uri="{C3380CC4-5D6E-409C-BE32-E72D297353CC}">
              <c16:uniqueId val="{00000000-6A4C-449E-8B08-68252E06EAAA}"/>
            </c:ext>
          </c:extLst>
        </c:ser>
        <c:dLbls/>
        <c:axId val="99803520"/>
        <c:axId val="99805056"/>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extLst xmlns:c16r2="http://schemas.microsoft.com/office/drawing/2015/06/chart">
            <c:ext xmlns:c16="http://schemas.microsoft.com/office/drawing/2014/chart" uri="{C3380CC4-5D6E-409C-BE32-E72D297353CC}">
              <c16:uniqueId val="{00000001-6A4C-449E-8B08-68252E06EAAA}"/>
            </c:ext>
          </c:extLst>
        </c:ser>
        <c:dLbls/>
        <c:marker val="1"/>
        <c:axId val="99803520"/>
        <c:axId val="99805056"/>
      </c:lineChart>
      <c:dateAx>
        <c:axId val="99803520"/>
        <c:scaling>
          <c:orientation val="minMax"/>
        </c:scaling>
        <c:delete val="1"/>
        <c:axPos val="b"/>
        <c:numFmt formatCode="ge" sourceLinked="1"/>
        <c:majorTickMark val="none"/>
        <c:tickLblPos val="none"/>
        <c:crossAx val="99805056"/>
        <c:crosses val="autoZero"/>
        <c:auto val="1"/>
        <c:lblOffset val="100"/>
        <c:baseTimeUnit val="years"/>
      </c:dateAx>
      <c:valAx>
        <c:axId val="99805056"/>
        <c:scaling>
          <c:orientation val="minMax"/>
        </c:scaling>
        <c:axPos val="l"/>
        <c:majorGridlines>
          <c:spPr>
            <a:ln>
              <a:solidFill>
                <a:srgbClr val="A6A6A6"/>
              </a:solidFill>
            </a:ln>
          </c:spPr>
        </c:majorGridlines>
        <c:numFmt formatCode="#,##0;&quot;△&quot;#,##0" sourceLinked="1"/>
        <c:majorTickMark val="none"/>
        <c:tickLblPos val="nextTo"/>
        <c:spPr>
          <a:noFill/>
          <a:ln>
            <a:noFill/>
          </a:ln>
        </c:spPr>
        <c:crossAx val="99803520"/>
        <c:crosses val="autoZero"/>
        <c:crossBetween val="between"/>
      </c:valAx>
      <c:spPr>
        <a:noFill/>
        <a:ln>
          <a:solidFill>
            <a:sysClr val="window" lastClr="FFFFFF">
              <a:lumMod val="65000"/>
            </a:sysClr>
          </a:solidFill>
        </a:ln>
      </c:spPr>
    </c:plotArea>
    <c:plotVisOnly val="1"/>
    <c:dispBlanksAs val="zero"/>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plotArea>
      <c:layout>
        <c:manualLayout>
          <c:layoutTarget val="inner"/>
          <c:xMode val="edge"/>
          <c:yMode val="edge"/>
          <c:x val="0.1224888043962946"/>
          <c:y val="0.15806945669028452"/>
          <c:w val="0.8527306020932639"/>
          <c:h val="0.5616603005975187"/>
        </c:manualLayout>
      </c:layout>
      <c:barChart>
        <c:barDir val="col"/>
        <c:grouping val="clustered"/>
        <c:ser>
          <c:idx val="0"/>
          <c:order val="0"/>
          <c:tx>
            <c:v>当該値</c:v>
          </c:tx>
          <c:spPr>
            <a:solidFill>
              <a:srgbClr val="3366FF"/>
            </a:solidFill>
            <a:ln>
              <a:noFill/>
            </a:ln>
          </c:spPr>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16.100000000000001</c:v>
                </c:pt>
                <c:pt idx="1">
                  <c:v>16.100000000000001</c:v>
                </c:pt>
                <c:pt idx="2">
                  <c:v>12.5</c:v>
                </c:pt>
                <c:pt idx="3">
                  <c:v>14.2</c:v>
                </c:pt>
                <c:pt idx="4">
                  <c:v>9.9</c:v>
                </c:pt>
              </c:numCache>
            </c:numRef>
          </c:val>
          <c:extLst xmlns:c16r2="http://schemas.microsoft.com/office/drawing/2015/06/chart">
            <c:ext xmlns:c16="http://schemas.microsoft.com/office/drawing/2014/chart" uri="{C3380CC4-5D6E-409C-BE32-E72D297353CC}">
              <c16:uniqueId val="{00000000-9986-481E-BEB7-C181A3D603C4}"/>
            </c:ext>
          </c:extLst>
        </c:ser>
        <c:dLbls/>
        <c:axId val="100312960"/>
        <c:axId val="82563840"/>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extLst xmlns:c16r2="http://schemas.microsoft.com/office/drawing/2015/06/chart">
            <c:ext xmlns:c16="http://schemas.microsoft.com/office/drawing/2014/chart" uri="{C3380CC4-5D6E-409C-BE32-E72D297353CC}">
              <c16:uniqueId val="{00000001-9986-481E-BEB7-C181A3D603C4}"/>
            </c:ext>
          </c:extLst>
        </c:ser>
        <c:dLbls/>
        <c:marker val="1"/>
        <c:axId val="100312960"/>
        <c:axId val="82563840"/>
      </c:lineChart>
      <c:dateAx>
        <c:axId val="100312960"/>
        <c:scaling>
          <c:orientation val="minMax"/>
        </c:scaling>
        <c:delete val="1"/>
        <c:axPos val="b"/>
        <c:numFmt formatCode="ge" sourceLinked="1"/>
        <c:majorTickMark val="none"/>
        <c:tickLblPos val="none"/>
        <c:crossAx val="82563840"/>
        <c:crosses val="autoZero"/>
        <c:auto val="1"/>
        <c:lblOffset val="100"/>
        <c:baseTimeUnit val="years"/>
      </c:dateAx>
      <c:valAx>
        <c:axId val="82563840"/>
        <c:scaling>
          <c:orientation val="minMax"/>
        </c:scaling>
        <c:axPos val="l"/>
        <c:majorGridlines>
          <c:spPr>
            <a:ln>
              <a:solidFill>
                <a:srgbClr val="A6A6A6"/>
              </a:solidFill>
            </a:ln>
          </c:spPr>
        </c:majorGridlines>
        <c:numFmt formatCode="#,##0.0;&quot;△&quot;#,##0.0" sourceLinked="1"/>
        <c:majorTickMark val="none"/>
        <c:tickLblPos val="nextTo"/>
        <c:spPr>
          <a:noFill/>
          <a:ln>
            <a:noFill/>
          </a:ln>
        </c:spPr>
        <c:crossAx val="100312960"/>
        <c:crosses val="autoZero"/>
        <c:crossBetween val="between"/>
      </c:valAx>
      <c:spPr>
        <a:noFill/>
        <a:ln>
          <a:solidFill>
            <a:sysClr val="window" lastClr="FFFFFF">
              <a:lumMod val="65000"/>
            </a:sysClr>
          </a:solidFill>
        </a:ln>
      </c:spPr>
    </c:plotArea>
    <c:plotVisOnly val="1"/>
    <c:dispBlanksAs val="zero"/>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plotArea>
      <c:layout>
        <c:manualLayout>
          <c:layoutTarget val="inner"/>
          <c:xMode val="edge"/>
          <c:yMode val="edge"/>
          <c:x val="0.12185100298400886"/>
          <c:y val="0.15806945669028452"/>
          <c:w val="0.85273049639451481"/>
          <c:h val="0.5616603005975187"/>
        </c:manualLayout>
      </c:layout>
      <c:barChart>
        <c:barDir val="col"/>
        <c:grouping val="clustered"/>
        <c:ser>
          <c:idx val="0"/>
          <c:order val="0"/>
          <c:tx>
            <c:v>当該値</c:v>
          </c:tx>
          <c:spPr>
            <a:solidFill>
              <a:srgbClr val="3366FF"/>
            </a:solidFill>
            <a:ln>
              <a:noFill/>
            </a:ln>
          </c:spPr>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82.2</c:v>
                </c:pt>
                <c:pt idx="1">
                  <c:v>69.2</c:v>
                </c:pt>
                <c:pt idx="2">
                  <c:v>83.7</c:v>
                </c:pt>
                <c:pt idx="3">
                  <c:v>83</c:v>
                </c:pt>
                <c:pt idx="4">
                  <c:v>88.5</c:v>
                </c:pt>
              </c:numCache>
            </c:numRef>
          </c:val>
          <c:extLst xmlns:c16r2="http://schemas.microsoft.com/office/drawing/2015/06/chart">
            <c:ext xmlns:c16="http://schemas.microsoft.com/office/drawing/2014/chart" uri="{C3380CC4-5D6E-409C-BE32-E72D297353CC}">
              <c16:uniqueId val="{00000000-7FBA-457B-A0E6-391224E6D8FB}"/>
            </c:ext>
          </c:extLst>
        </c:ser>
        <c:dLbls/>
        <c:axId val="98269056"/>
        <c:axId val="98270592"/>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extLst xmlns:c16r2="http://schemas.microsoft.com/office/drawing/2015/06/chart">
            <c:ext xmlns:c16="http://schemas.microsoft.com/office/drawing/2014/chart" uri="{C3380CC4-5D6E-409C-BE32-E72D297353CC}">
              <c16:uniqueId val="{00000001-7FBA-457B-A0E6-391224E6D8FB}"/>
            </c:ext>
          </c:extLst>
        </c:ser>
        <c:dLbls/>
        <c:marker val="1"/>
        <c:axId val="98269056"/>
        <c:axId val="98270592"/>
      </c:lineChart>
      <c:dateAx>
        <c:axId val="98269056"/>
        <c:scaling>
          <c:orientation val="minMax"/>
        </c:scaling>
        <c:delete val="1"/>
        <c:axPos val="b"/>
        <c:numFmt formatCode="ge" sourceLinked="1"/>
        <c:majorTickMark val="none"/>
        <c:tickLblPos val="none"/>
        <c:crossAx val="98270592"/>
        <c:crosses val="autoZero"/>
        <c:auto val="1"/>
        <c:lblOffset val="100"/>
        <c:baseTimeUnit val="years"/>
      </c:dateAx>
      <c:valAx>
        <c:axId val="98270592"/>
        <c:scaling>
          <c:orientation val="minMax"/>
        </c:scaling>
        <c:axPos val="l"/>
        <c:majorGridlines>
          <c:spPr>
            <a:ln>
              <a:solidFill>
                <a:srgbClr val="A6A6A6"/>
              </a:solidFill>
            </a:ln>
          </c:spPr>
        </c:majorGridlines>
        <c:numFmt formatCode="#,##0.0;&quot;△&quot;#,##0.0" sourceLinked="1"/>
        <c:majorTickMark val="none"/>
        <c:tickLblPos val="nextTo"/>
        <c:spPr>
          <a:noFill/>
          <a:ln>
            <a:noFill/>
          </a:ln>
        </c:spPr>
        <c:crossAx val="98269056"/>
        <c:crosses val="autoZero"/>
        <c:crossBetween val="between"/>
      </c:valAx>
      <c:spPr>
        <a:noFill/>
        <a:ln>
          <a:solidFill>
            <a:sysClr val="window" lastClr="FFFFFF">
              <a:lumMod val="65000"/>
            </a:sysClr>
          </a:solidFill>
        </a:ln>
      </c:spPr>
    </c:plotArea>
    <c:plotVisOnly val="1"/>
    <c:dispBlanksAs val="zero"/>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plotArea>
      <c:layout>
        <c:manualLayout>
          <c:layoutTarget val="inner"/>
          <c:xMode val="edge"/>
          <c:yMode val="edge"/>
          <c:x val="0.1185217788398775"/>
          <c:y val="0.15806945669028452"/>
          <c:w val="0.85301607774839827"/>
          <c:h val="0.5616603005975187"/>
        </c:manualLayout>
      </c:layout>
      <c:barChart>
        <c:barDir val="col"/>
        <c:grouping val="clustered"/>
        <c:ser>
          <c:idx val="0"/>
          <c:order val="0"/>
          <c:tx>
            <c:v>当該値</c:v>
          </c:tx>
          <c:spPr>
            <a:solidFill>
              <a:srgbClr val="3366FF"/>
            </a:solidFill>
            <a:ln>
              <a:noFill/>
            </a:ln>
          </c:spPr>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91.6</c:v>
                </c:pt>
                <c:pt idx="1">
                  <c:v>91.6</c:v>
                </c:pt>
                <c:pt idx="2">
                  <c:v>102.5</c:v>
                </c:pt>
                <c:pt idx="3">
                  <c:v>100</c:v>
                </c:pt>
                <c:pt idx="4">
                  <c:v>104.5</c:v>
                </c:pt>
              </c:numCache>
            </c:numRef>
          </c:val>
          <c:extLst xmlns:c16r2="http://schemas.microsoft.com/office/drawing/2015/06/chart">
            <c:ext xmlns:c16="http://schemas.microsoft.com/office/drawing/2014/chart" uri="{C3380CC4-5D6E-409C-BE32-E72D297353CC}">
              <c16:uniqueId val="{00000000-E718-47F3-91C0-DC2934E63487}"/>
            </c:ext>
          </c:extLst>
        </c:ser>
        <c:dLbls/>
        <c:axId val="98136832"/>
        <c:axId val="9813836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extLst xmlns:c16r2="http://schemas.microsoft.com/office/drawing/2015/06/chart">
            <c:ext xmlns:c16="http://schemas.microsoft.com/office/drawing/2014/chart" uri="{C3380CC4-5D6E-409C-BE32-E72D297353CC}">
              <c16:uniqueId val="{00000001-E718-47F3-91C0-DC2934E63487}"/>
            </c:ext>
          </c:extLst>
        </c:ser>
        <c:dLbls/>
        <c:marker val="1"/>
        <c:axId val="98136832"/>
        <c:axId val="98138368"/>
      </c:lineChart>
      <c:dateAx>
        <c:axId val="98136832"/>
        <c:scaling>
          <c:orientation val="minMax"/>
        </c:scaling>
        <c:delete val="1"/>
        <c:axPos val="b"/>
        <c:numFmt formatCode="ge" sourceLinked="1"/>
        <c:majorTickMark val="none"/>
        <c:tickLblPos val="none"/>
        <c:crossAx val="98138368"/>
        <c:crosses val="autoZero"/>
        <c:auto val="1"/>
        <c:lblOffset val="100"/>
        <c:baseTimeUnit val="years"/>
      </c:dateAx>
      <c:valAx>
        <c:axId val="98138368"/>
        <c:scaling>
          <c:orientation val="minMax"/>
        </c:scaling>
        <c:axPos val="l"/>
        <c:majorGridlines>
          <c:spPr>
            <a:ln>
              <a:solidFill>
                <a:srgbClr val="A6A6A6"/>
              </a:solidFill>
            </a:ln>
          </c:spPr>
        </c:majorGridlines>
        <c:numFmt formatCode="#,##0.0;&quot;△&quot;#,##0.0" sourceLinked="1"/>
        <c:majorTickMark val="none"/>
        <c:tickLblPos val="nextTo"/>
        <c:spPr>
          <a:noFill/>
          <a:ln>
            <a:noFill/>
          </a:ln>
        </c:spPr>
        <c:txPr>
          <a:bodyPr/>
          <a:lstStyle/>
          <a:p>
            <a:pPr>
              <a:defRPr sz="900"/>
            </a:pPr>
            <a:endParaRPr lang="ja-JP"/>
          </a:p>
        </c:txPr>
        <c:crossAx val="98136832"/>
        <c:crosses val="autoZero"/>
        <c:crossBetween val="between"/>
      </c:valAx>
      <c:spPr>
        <a:noFill/>
        <a:ln>
          <a:solidFill>
            <a:sysClr val="window" lastClr="FFFFFF">
              <a:lumMod val="65000"/>
            </a:sysClr>
          </a:solidFill>
        </a:ln>
      </c:spPr>
    </c:plotArea>
    <c:plotVisOnly val="1"/>
    <c:dispBlanksAs val="zero"/>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plotArea>
      <c:layout>
        <c:manualLayout>
          <c:layoutTarget val="inner"/>
          <c:xMode val="edge"/>
          <c:yMode val="edge"/>
          <c:x val="0.13571078794054786"/>
          <c:y val="0.15806945669028452"/>
          <c:w val="0.83435072057407955"/>
          <c:h val="0.5616603005975187"/>
        </c:manualLayout>
      </c:layout>
      <c:barChart>
        <c:barDir val="col"/>
        <c:grouping val="clustered"/>
        <c:ser>
          <c:idx val="0"/>
          <c:order val="0"/>
          <c:tx>
            <c:v>当該値</c:v>
          </c:tx>
          <c:spPr>
            <a:solidFill>
              <a:srgbClr val="3366FF"/>
            </a:solidFill>
            <a:ln>
              <a:noFill/>
            </a:ln>
          </c:spPr>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53.4</c:v>
                </c:pt>
                <c:pt idx="1">
                  <c:v>52.5</c:v>
                </c:pt>
                <c:pt idx="2">
                  <c:v>55</c:v>
                </c:pt>
                <c:pt idx="3">
                  <c:v>57</c:v>
                </c:pt>
                <c:pt idx="4">
                  <c:v>57.8</c:v>
                </c:pt>
              </c:numCache>
            </c:numRef>
          </c:val>
          <c:extLst xmlns:c16r2="http://schemas.microsoft.com/office/drawing/2015/06/chart">
            <c:ext xmlns:c16="http://schemas.microsoft.com/office/drawing/2014/chart" uri="{C3380CC4-5D6E-409C-BE32-E72D297353CC}">
              <c16:uniqueId val="{00000000-33AF-4D53-AB89-B6E973BCABD7}"/>
            </c:ext>
          </c:extLst>
        </c:ser>
        <c:dLbls/>
        <c:axId val="98250752"/>
        <c:axId val="9825190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extLst xmlns:c16r2="http://schemas.microsoft.com/office/drawing/2015/06/chart">
            <c:ext xmlns:c16="http://schemas.microsoft.com/office/drawing/2014/chart" uri="{C3380CC4-5D6E-409C-BE32-E72D297353CC}">
              <c16:uniqueId val="{00000001-33AF-4D53-AB89-B6E973BCABD7}"/>
            </c:ext>
          </c:extLst>
        </c:ser>
        <c:dLbls/>
        <c:marker val="1"/>
        <c:axId val="98250752"/>
        <c:axId val="98251904"/>
      </c:lineChart>
      <c:dateAx>
        <c:axId val="98250752"/>
        <c:scaling>
          <c:orientation val="minMax"/>
        </c:scaling>
        <c:delete val="1"/>
        <c:axPos val="b"/>
        <c:numFmt formatCode="ge" sourceLinked="1"/>
        <c:majorTickMark val="none"/>
        <c:tickLblPos val="none"/>
        <c:crossAx val="98251904"/>
        <c:crosses val="autoZero"/>
        <c:auto val="1"/>
        <c:lblOffset val="100"/>
        <c:baseTimeUnit val="years"/>
      </c:dateAx>
      <c:valAx>
        <c:axId val="98251904"/>
        <c:scaling>
          <c:orientation val="minMax"/>
        </c:scaling>
        <c:axPos val="l"/>
        <c:majorGridlines>
          <c:spPr>
            <a:ln>
              <a:solidFill>
                <a:srgbClr val="A6A6A6"/>
              </a:solidFill>
            </a:ln>
          </c:spPr>
        </c:majorGridlines>
        <c:numFmt formatCode="#,##0.0;&quot;△&quot;#,##0.0" sourceLinked="1"/>
        <c:majorTickMark val="none"/>
        <c:tickLblPos val="nextTo"/>
        <c:spPr>
          <a:noFill/>
          <a:ln>
            <a:noFill/>
          </a:ln>
        </c:spPr>
        <c:crossAx val="98250752"/>
        <c:crosses val="autoZero"/>
        <c:crossBetween val="between"/>
      </c:valAx>
      <c:spPr>
        <a:noFill/>
        <a:ln>
          <a:solidFill>
            <a:sysClr val="window" lastClr="FFFFFF">
              <a:lumMod val="65000"/>
            </a:sysClr>
          </a:solidFill>
        </a:ln>
      </c:spPr>
    </c:plotArea>
    <c:plotVisOnly val="1"/>
    <c:dispBlanksAs val="zero"/>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plotArea>
      <c:layout>
        <c:manualLayout>
          <c:layoutTarget val="inner"/>
          <c:xMode val="edge"/>
          <c:yMode val="edge"/>
          <c:x val="0.12905633802816904"/>
          <c:y val="0.15806945669028452"/>
          <c:w val="0.83175410798122051"/>
          <c:h val="0.5616603005975187"/>
        </c:manualLayout>
      </c:layout>
      <c:barChart>
        <c:barDir val="col"/>
        <c:grouping val="clustered"/>
        <c:ser>
          <c:idx val="0"/>
          <c:order val="0"/>
          <c:tx>
            <c:v>当該値</c:v>
          </c:tx>
          <c:spPr>
            <a:solidFill>
              <a:srgbClr val="3366FF"/>
            </a:solidFill>
            <a:ln>
              <a:noFill/>
            </a:ln>
          </c:spPr>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70.5</c:v>
                </c:pt>
                <c:pt idx="1">
                  <c:v>66.8</c:v>
                </c:pt>
                <c:pt idx="2">
                  <c:v>73.400000000000006</c:v>
                </c:pt>
                <c:pt idx="3">
                  <c:v>78.099999999999994</c:v>
                </c:pt>
                <c:pt idx="4">
                  <c:v>82.5</c:v>
                </c:pt>
              </c:numCache>
            </c:numRef>
          </c:val>
          <c:extLst xmlns:c16r2="http://schemas.microsoft.com/office/drawing/2015/06/chart">
            <c:ext xmlns:c16="http://schemas.microsoft.com/office/drawing/2014/chart" uri="{C3380CC4-5D6E-409C-BE32-E72D297353CC}">
              <c16:uniqueId val="{00000000-6DB5-4617-A4AC-523F74F2559C}"/>
            </c:ext>
          </c:extLst>
        </c:ser>
        <c:dLbls/>
        <c:axId val="99478144"/>
        <c:axId val="98316672"/>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extLst xmlns:c16r2="http://schemas.microsoft.com/office/drawing/2015/06/chart">
            <c:ext xmlns:c16="http://schemas.microsoft.com/office/drawing/2014/chart" uri="{C3380CC4-5D6E-409C-BE32-E72D297353CC}">
              <c16:uniqueId val="{00000001-6DB5-4617-A4AC-523F74F2559C}"/>
            </c:ext>
          </c:extLst>
        </c:ser>
        <c:dLbls/>
        <c:marker val="1"/>
        <c:axId val="99478144"/>
        <c:axId val="98316672"/>
      </c:lineChart>
      <c:dateAx>
        <c:axId val="99478144"/>
        <c:scaling>
          <c:orientation val="minMax"/>
        </c:scaling>
        <c:delete val="1"/>
        <c:axPos val="b"/>
        <c:numFmt formatCode="ge" sourceLinked="1"/>
        <c:majorTickMark val="none"/>
        <c:tickLblPos val="none"/>
        <c:crossAx val="98316672"/>
        <c:crosses val="autoZero"/>
        <c:auto val="1"/>
        <c:lblOffset val="100"/>
        <c:baseTimeUnit val="years"/>
      </c:dateAx>
      <c:valAx>
        <c:axId val="98316672"/>
        <c:scaling>
          <c:orientation val="minMax"/>
        </c:scaling>
        <c:axPos val="l"/>
        <c:majorGridlines>
          <c:spPr>
            <a:ln>
              <a:solidFill>
                <a:srgbClr val="A6A6A6"/>
              </a:solidFill>
            </a:ln>
          </c:spPr>
        </c:majorGridlines>
        <c:numFmt formatCode="#,##0.0;&quot;△&quot;#,##0.0" sourceLinked="1"/>
        <c:majorTickMark val="none"/>
        <c:tickLblPos val="nextTo"/>
        <c:spPr>
          <a:noFill/>
          <a:ln>
            <a:noFill/>
          </a:ln>
        </c:spPr>
        <c:crossAx val="99478144"/>
        <c:crosses val="autoZero"/>
        <c:crossBetween val="between"/>
      </c:valAx>
      <c:spPr>
        <a:noFill/>
        <a:ln>
          <a:solidFill>
            <a:sysClr val="window" lastClr="FFFFFF">
              <a:lumMod val="65000"/>
            </a:sysClr>
          </a:solidFill>
        </a:ln>
      </c:spPr>
    </c:plotArea>
    <c:plotVisOnly val="1"/>
    <c:dispBlanksAs val="zero"/>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plotArea>
      <c:layout>
        <c:manualLayout>
          <c:layoutTarget val="inner"/>
          <c:xMode val="edge"/>
          <c:yMode val="edge"/>
          <c:x val="0.13135856807511731"/>
          <c:y val="0.15806945669028452"/>
          <c:w val="0.83454988262910823"/>
          <c:h val="0.5616603005975187"/>
        </c:manualLayout>
      </c:layout>
      <c:barChart>
        <c:barDir val="col"/>
        <c:grouping val="clustered"/>
        <c:ser>
          <c:idx val="0"/>
          <c:order val="0"/>
          <c:tx>
            <c:v>当該値</c:v>
          </c:tx>
          <c:spPr>
            <a:solidFill>
              <a:srgbClr val="3366FF"/>
            </a:solidFill>
            <a:ln>
              <a:noFill/>
            </a:ln>
          </c:spPr>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33786975</c:v>
                </c:pt>
                <c:pt idx="1">
                  <c:v>36995235</c:v>
                </c:pt>
                <c:pt idx="2">
                  <c:v>36917078</c:v>
                </c:pt>
                <c:pt idx="3">
                  <c:v>36884902</c:v>
                </c:pt>
                <c:pt idx="4">
                  <c:v>37294206</c:v>
                </c:pt>
              </c:numCache>
            </c:numRef>
          </c:val>
          <c:extLst xmlns:c16r2="http://schemas.microsoft.com/office/drawing/2015/06/chart">
            <c:ext xmlns:c16="http://schemas.microsoft.com/office/drawing/2014/chart" uri="{C3380CC4-5D6E-409C-BE32-E72D297353CC}">
              <c16:uniqueId val="{00000000-875D-4FB5-A942-48832DC21382}"/>
            </c:ext>
          </c:extLst>
        </c:ser>
        <c:dLbls/>
        <c:axId val="99452032"/>
        <c:axId val="9945356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extLst xmlns:c16r2="http://schemas.microsoft.com/office/drawing/2015/06/chart">
            <c:ext xmlns:c16="http://schemas.microsoft.com/office/drawing/2014/chart" uri="{C3380CC4-5D6E-409C-BE32-E72D297353CC}">
              <c16:uniqueId val="{00000001-875D-4FB5-A942-48832DC21382}"/>
            </c:ext>
          </c:extLst>
        </c:ser>
        <c:dLbls/>
        <c:marker val="1"/>
        <c:axId val="99452032"/>
        <c:axId val="99453568"/>
      </c:lineChart>
      <c:dateAx>
        <c:axId val="99452032"/>
        <c:scaling>
          <c:orientation val="minMax"/>
        </c:scaling>
        <c:delete val="1"/>
        <c:axPos val="b"/>
        <c:numFmt formatCode="ge" sourceLinked="1"/>
        <c:majorTickMark val="none"/>
        <c:tickLblPos val="none"/>
        <c:crossAx val="99453568"/>
        <c:crosses val="autoZero"/>
        <c:auto val="1"/>
        <c:lblOffset val="100"/>
        <c:baseTimeUnit val="years"/>
      </c:dateAx>
      <c:valAx>
        <c:axId val="99453568"/>
        <c:scaling>
          <c:orientation val="minMax"/>
        </c:scaling>
        <c:axPos val="l"/>
        <c:majorGridlines>
          <c:spPr>
            <a:ln>
              <a:solidFill>
                <a:srgbClr val="A6A6A6"/>
              </a:solidFill>
            </a:ln>
          </c:spPr>
        </c:majorGridlines>
        <c:numFmt formatCode="#,##0;&quot;△&quot;#,##0" sourceLinked="1"/>
        <c:majorTickMark val="none"/>
        <c:tickLblPos val="nextTo"/>
        <c:spPr>
          <a:noFill/>
          <a:ln>
            <a:noFill/>
          </a:ln>
        </c:spPr>
        <c:crossAx val="99452032"/>
        <c:crosses val="autoZero"/>
        <c:crossBetween val="between"/>
      </c:valAx>
      <c:spPr>
        <a:noFill/>
        <a:ln>
          <a:solidFill>
            <a:sysClr val="window" lastClr="FFFFFF">
              <a:lumMod val="65000"/>
            </a:sysClr>
          </a:solidFill>
        </a:ln>
      </c:spPr>
    </c:plotArea>
    <c:plotVisOnly val="1"/>
    <c:dispBlanksAs val="zero"/>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plotArea>
      <c:layout>
        <c:manualLayout>
          <c:layoutTarget val="inner"/>
          <c:xMode val="edge"/>
          <c:yMode val="edge"/>
          <c:x val="0.1258180596104457"/>
          <c:y val="0.15806945669028452"/>
          <c:w val="0.85003667567649055"/>
          <c:h val="0.5616603005975187"/>
        </c:manualLayout>
      </c:layout>
      <c:barChart>
        <c:barDir val="col"/>
        <c:grouping val="clustered"/>
        <c:ser>
          <c:idx val="0"/>
          <c:order val="0"/>
          <c:tx>
            <c:v>当該値</c:v>
          </c:tx>
          <c:spPr>
            <a:solidFill>
              <a:srgbClr val="3366FF"/>
            </a:solidFill>
            <a:ln>
              <a:noFill/>
            </a:ln>
          </c:spPr>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34.4</c:v>
                </c:pt>
                <c:pt idx="1">
                  <c:v>36.4</c:v>
                </c:pt>
                <c:pt idx="2">
                  <c:v>40.299999999999997</c:v>
                </c:pt>
                <c:pt idx="3">
                  <c:v>22.1</c:v>
                </c:pt>
                <c:pt idx="4">
                  <c:v>20.9</c:v>
                </c:pt>
              </c:numCache>
            </c:numRef>
          </c:val>
          <c:extLst xmlns:c16r2="http://schemas.microsoft.com/office/drawing/2015/06/chart">
            <c:ext xmlns:c16="http://schemas.microsoft.com/office/drawing/2014/chart" uri="{C3380CC4-5D6E-409C-BE32-E72D297353CC}">
              <c16:uniqueId val="{00000000-0828-450C-A9CE-772FA7CFAE7A}"/>
            </c:ext>
          </c:extLst>
        </c:ser>
        <c:dLbls/>
        <c:axId val="99498624"/>
        <c:axId val="99620352"/>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extLst xmlns:c16r2="http://schemas.microsoft.com/office/drawing/2015/06/chart">
            <c:ext xmlns:c16="http://schemas.microsoft.com/office/drawing/2014/chart" uri="{C3380CC4-5D6E-409C-BE32-E72D297353CC}">
              <c16:uniqueId val="{00000001-0828-450C-A9CE-772FA7CFAE7A}"/>
            </c:ext>
          </c:extLst>
        </c:ser>
        <c:dLbls/>
        <c:marker val="1"/>
        <c:axId val="99498624"/>
        <c:axId val="99620352"/>
      </c:lineChart>
      <c:dateAx>
        <c:axId val="99498624"/>
        <c:scaling>
          <c:orientation val="minMax"/>
        </c:scaling>
        <c:delete val="1"/>
        <c:axPos val="b"/>
        <c:numFmt formatCode="ge" sourceLinked="1"/>
        <c:majorTickMark val="none"/>
        <c:tickLblPos val="none"/>
        <c:crossAx val="99620352"/>
        <c:crosses val="autoZero"/>
        <c:auto val="1"/>
        <c:lblOffset val="100"/>
        <c:baseTimeUnit val="years"/>
      </c:dateAx>
      <c:valAx>
        <c:axId val="99620352"/>
        <c:scaling>
          <c:orientation val="minMax"/>
        </c:scaling>
        <c:axPos val="l"/>
        <c:majorGridlines>
          <c:spPr>
            <a:ln>
              <a:solidFill>
                <a:srgbClr val="A6A6A6"/>
              </a:solidFill>
            </a:ln>
          </c:spPr>
        </c:majorGridlines>
        <c:numFmt formatCode="#,##0.0;&quot;△&quot;#,##0.0" sourceLinked="1"/>
        <c:majorTickMark val="none"/>
        <c:tickLblPos val="nextTo"/>
        <c:spPr>
          <a:noFill/>
          <a:ln>
            <a:noFill/>
          </a:ln>
        </c:spPr>
        <c:crossAx val="99498624"/>
        <c:crosses val="autoZero"/>
        <c:crossBetween val="between"/>
      </c:valAx>
      <c:spPr>
        <a:noFill/>
        <a:ln>
          <a:solidFill>
            <a:sysClr val="window" lastClr="FFFFFF">
              <a:lumMod val="65000"/>
            </a:sysClr>
          </a:solidFill>
        </a:ln>
      </c:spPr>
    </c:plotArea>
    <c:plotVisOnly val="1"/>
    <c:dispBlanksAs val="zero"/>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plotArea>
      <c:layout>
        <c:manualLayout>
          <c:layoutTarget val="inner"/>
          <c:xMode val="edge"/>
          <c:yMode val="edge"/>
          <c:x val="0.1224888043962946"/>
          <c:y val="0.15806945669028452"/>
          <c:w val="0.8527306020932639"/>
          <c:h val="0.5616603005975187"/>
        </c:manualLayout>
      </c:layout>
      <c:barChart>
        <c:barDir val="col"/>
        <c:grouping val="clustered"/>
        <c:ser>
          <c:idx val="0"/>
          <c:order val="0"/>
          <c:tx>
            <c:v>当該値</c:v>
          </c:tx>
          <c:spPr>
            <a:solidFill>
              <a:srgbClr val="3366FF"/>
            </a:solidFill>
            <a:ln>
              <a:noFill/>
            </a:ln>
          </c:spPr>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63.5</c:v>
                </c:pt>
                <c:pt idx="1">
                  <c:v>83.4</c:v>
                </c:pt>
                <c:pt idx="2">
                  <c:v>51.3</c:v>
                </c:pt>
                <c:pt idx="3">
                  <c:v>67.8</c:v>
                </c:pt>
                <c:pt idx="4">
                  <c:v>62.4</c:v>
                </c:pt>
              </c:numCache>
            </c:numRef>
          </c:val>
          <c:extLst xmlns:c16r2="http://schemas.microsoft.com/office/drawing/2015/06/chart">
            <c:ext xmlns:c16="http://schemas.microsoft.com/office/drawing/2014/chart" uri="{C3380CC4-5D6E-409C-BE32-E72D297353CC}">
              <c16:uniqueId val="{00000000-DB5D-471A-8CD4-C1FCFA029095}"/>
            </c:ext>
          </c:extLst>
        </c:ser>
        <c:dLbls/>
        <c:axId val="99614080"/>
        <c:axId val="9957862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extLst xmlns:c16r2="http://schemas.microsoft.com/office/drawing/2015/06/chart">
            <c:ext xmlns:c16="http://schemas.microsoft.com/office/drawing/2014/chart" uri="{C3380CC4-5D6E-409C-BE32-E72D297353CC}">
              <c16:uniqueId val="{00000001-DB5D-471A-8CD4-C1FCFA029095}"/>
            </c:ext>
          </c:extLst>
        </c:ser>
        <c:dLbls/>
        <c:marker val="1"/>
        <c:axId val="99614080"/>
        <c:axId val="99578624"/>
      </c:lineChart>
      <c:dateAx>
        <c:axId val="99614080"/>
        <c:scaling>
          <c:orientation val="minMax"/>
        </c:scaling>
        <c:delete val="1"/>
        <c:axPos val="b"/>
        <c:numFmt formatCode="ge" sourceLinked="1"/>
        <c:majorTickMark val="none"/>
        <c:tickLblPos val="none"/>
        <c:crossAx val="99578624"/>
        <c:crosses val="autoZero"/>
        <c:auto val="1"/>
        <c:lblOffset val="100"/>
        <c:baseTimeUnit val="years"/>
      </c:dateAx>
      <c:valAx>
        <c:axId val="99578624"/>
        <c:scaling>
          <c:orientation val="minMax"/>
        </c:scaling>
        <c:axPos val="l"/>
        <c:majorGridlines>
          <c:spPr>
            <a:ln>
              <a:solidFill>
                <a:srgbClr val="A6A6A6"/>
              </a:solidFill>
            </a:ln>
          </c:spPr>
        </c:majorGridlines>
        <c:numFmt formatCode="#,##0.0;&quot;△&quot;#,##0.0" sourceLinked="1"/>
        <c:majorTickMark val="none"/>
        <c:tickLblPos val="nextTo"/>
        <c:spPr>
          <a:noFill/>
          <a:ln>
            <a:noFill/>
          </a:ln>
        </c:spPr>
        <c:crossAx val="99614080"/>
        <c:crosses val="autoZero"/>
        <c:crossBetween val="between"/>
      </c:valAx>
      <c:spPr>
        <a:noFill/>
        <a:ln>
          <a:solidFill>
            <a:sysClr val="window" lastClr="FFFFFF">
              <a:lumMod val="65000"/>
            </a:sysClr>
          </a:solidFill>
        </a:ln>
      </c:spPr>
    </c:plotArea>
    <c:plotVisOnly val="1"/>
    <c:dispBlanksAs val="zero"/>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pageSetUpPr fitToPage="1"/>
  </sheetPr>
  <dimension ref="A1:NX91"/>
  <sheetViews>
    <sheetView showGridLines="0" tabSelected="1" topLeftCell="GH37" zoomScaleSheetLayoutView="70" workbookViewId="0">
      <selection activeCell="NK12" sqref="NK12"/>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滋賀県東近江市　東近江市立能登川病院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102</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指定管理者(利用料金制)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16</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102</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114604</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6203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102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102</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144</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91.6</v>
      </c>
      <c r="Q33" s="100"/>
      <c r="R33" s="100"/>
      <c r="S33" s="100"/>
      <c r="T33" s="100"/>
      <c r="U33" s="100"/>
      <c r="V33" s="100"/>
      <c r="W33" s="100"/>
      <c r="X33" s="100"/>
      <c r="Y33" s="100"/>
      <c r="Z33" s="100"/>
      <c r="AA33" s="100"/>
      <c r="AB33" s="100"/>
      <c r="AC33" s="100"/>
      <c r="AD33" s="101"/>
      <c r="AE33" s="99">
        <f>データ!AI7</f>
        <v>91.6</v>
      </c>
      <c r="AF33" s="100"/>
      <c r="AG33" s="100"/>
      <c r="AH33" s="100"/>
      <c r="AI33" s="100"/>
      <c r="AJ33" s="100"/>
      <c r="AK33" s="100"/>
      <c r="AL33" s="100"/>
      <c r="AM33" s="100"/>
      <c r="AN33" s="100"/>
      <c r="AO33" s="100"/>
      <c r="AP33" s="100"/>
      <c r="AQ33" s="100"/>
      <c r="AR33" s="100"/>
      <c r="AS33" s="101"/>
      <c r="AT33" s="99">
        <f>データ!AJ7</f>
        <v>102.5</v>
      </c>
      <c r="AU33" s="100"/>
      <c r="AV33" s="100"/>
      <c r="AW33" s="100"/>
      <c r="AX33" s="100"/>
      <c r="AY33" s="100"/>
      <c r="AZ33" s="100"/>
      <c r="BA33" s="100"/>
      <c r="BB33" s="100"/>
      <c r="BC33" s="100"/>
      <c r="BD33" s="100"/>
      <c r="BE33" s="100"/>
      <c r="BF33" s="100"/>
      <c r="BG33" s="100"/>
      <c r="BH33" s="101"/>
      <c r="BI33" s="99">
        <f>データ!AK7</f>
        <v>100</v>
      </c>
      <c r="BJ33" s="100"/>
      <c r="BK33" s="100"/>
      <c r="BL33" s="100"/>
      <c r="BM33" s="100"/>
      <c r="BN33" s="100"/>
      <c r="BO33" s="100"/>
      <c r="BP33" s="100"/>
      <c r="BQ33" s="100"/>
      <c r="BR33" s="100"/>
      <c r="BS33" s="100"/>
      <c r="BT33" s="100"/>
      <c r="BU33" s="100"/>
      <c r="BV33" s="100"/>
      <c r="BW33" s="101"/>
      <c r="BX33" s="99">
        <f>データ!AL7</f>
        <v>104.5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82.2</v>
      </c>
      <c r="DE33" s="100"/>
      <c r="DF33" s="100"/>
      <c r="DG33" s="100"/>
      <c r="DH33" s="100"/>
      <c r="DI33" s="100"/>
      <c r="DJ33" s="100"/>
      <c r="DK33" s="100"/>
      <c r="DL33" s="100"/>
      <c r="DM33" s="100"/>
      <c r="DN33" s="100"/>
      <c r="DO33" s="100"/>
      <c r="DP33" s="100"/>
      <c r="DQ33" s="100"/>
      <c r="DR33" s="101"/>
      <c r="DS33" s="99">
        <f>データ!AT7</f>
        <v>69.2</v>
      </c>
      <c r="DT33" s="100"/>
      <c r="DU33" s="100"/>
      <c r="DV33" s="100"/>
      <c r="DW33" s="100"/>
      <c r="DX33" s="100"/>
      <c r="DY33" s="100"/>
      <c r="DZ33" s="100"/>
      <c r="EA33" s="100"/>
      <c r="EB33" s="100"/>
      <c r="EC33" s="100"/>
      <c r="ED33" s="100"/>
      <c r="EE33" s="100"/>
      <c r="EF33" s="100"/>
      <c r="EG33" s="101"/>
      <c r="EH33" s="99">
        <f>データ!AU7</f>
        <v>83.7</v>
      </c>
      <c r="EI33" s="100"/>
      <c r="EJ33" s="100"/>
      <c r="EK33" s="100"/>
      <c r="EL33" s="100"/>
      <c r="EM33" s="100"/>
      <c r="EN33" s="100"/>
      <c r="EO33" s="100"/>
      <c r="EP33" s="100"/>
      <c r="EQ33" s="100"/>
      <c r="ER33" s="100"/>
      <c r="ES33" s="100"/>
      <c r="ET33" s="100"/>
      <c r="EU33" s="100"/>
      <c r="EV33" s="101"/>
      <c r="EW33" s="99">
        <f>データ!AV7</f>
        <v>83</v>
      </c>
      <c r="EX33" s="100"/>
      <c r="EY33" s="100"/>
      <c r="EZ33" s="100"/>
      <c r="FA33" s="100"/>
      <c r="FB33" s="100"/>
      <c r="FC33" s="100"/>
      <c r="FD33" s="100"/>
      <c r="FE33" s="100"/>
      <c r="FF33" s="100"/>
      <c r="FG33" s="100"/>
      <c r="FH33" s="100"/>
      <c r="FI33" s="100"/>
      <c r="FJ33" s="100"/>
      <c r="FK33" s="101"/>
      <c r="FL33" s="99">
        <f>データ!AW7</f>
        <v>88.5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16.100000000000001</v>
      </c>
      <c r="GS33" s="100"/>
      <c r="GT33" s="100"/>
      <c r="GU33" s="100"/>
      <c r="GV33" s="100"/>
      <c r="GW33" s="100"/>
      <c r="GX33" s="100"/>
      <c r="GY33" s="100"/>
      <c r="GZ33" s="100"/>
      <c r="HA33" s="100"/>
      <c r="HB33" s="100"/>
      <c r="HC33" s="100"/>
      <c r="HD33" s="100"/>
      <c r="HE33" s="100"/>
      <c r="HF33" s="101"/>
      <c r="HG33" s="99">
        <f>データ!BE7</f>
        <v>16.100000000000001</v>
      </c>
      <c r="HH33" s="100"/>
      <c r="HI33" s="100"/>
      <c r="HJ33" s="100"/>
      <c r="HK33" s="100"/>
      <c r="HL33" s="100"/>
      <c r="HM33" s="100"/>
      <c r="HN33" s="100"/>
      <c r="HO33" s="100"/>
      <c r="HP33" s="100"/>
      <c r="HQ33" s="100"/>
      <c r="HR33" s="100"/>
      <c r="HS33" s="100"/>
      <c r="HT33" s="100"/>
      <c r="HU33" s="101"/>
      <c r="HV33" s="99">
        <f>データ!BF7</f>
        <v>12.5</v>
      </c>
      <c r="HW33" s="100"/>
      <c r="HX33" s="100"/>
      <c r="HY33" s="100"/>
      <c r="HZ33" s="100"/>
      <c r="IA33" s="100"/>
      <c r="IB33" s="100"/>
      <c r="IC33" s="100"/>
      <c r="ID33" s="100"/>
      <c r="IE33" s="100"/>
      <c r="IF33" s="100"/>
      <c r="IG33" s="100"/>
      <c r="IH33" s="100"/>
      <c r="II33" s="100"/>
      <c r="IJ33" s="101"/>
      <c r="IK33" s="99">
        <f>データ!BG7</f>
        <v>14.2</v>
      </c>
      <c r="IL33" s="100"/>
      <c r="IM33" s="100"/>
      <c r="IN33" s="100"/>
      <c r="IO33" s="100"/>
      <c r="IP33" s="100"/>
      <c r="IQ33" s="100"/>
      <c r="IR33" s="100"/>
      <c r="IS33" s="100"/>
      <c r="IT33" s="100"/>
      <c r="IU33" s="100"/>
      <c r="IV33" s="100"/>
      <c r="IW33" s="100"/>
      <c r="IX33" s="100"/>
      <c r="IY33" s="101"/>
      <c r="IZ33" s="99">
        <f>データ!BH7</f>
        <v>9.9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30.9</v>
      </c>
      <c r="KG33" s="100"/>
      <c r="KH33" s="100"/>
      <c r="KI33" s="100"/>
      <c r="KJ33" s="100"/>
      <c r="KK33" s="100"/>
      <c r="KL33" s="100"/>
      <c r="KM33" s="100"/>
      <c r="KN33" s="100"/>
      <c r="KO33" s="100"/>
      <c r="KP33" s="100"/>
      <c r="KQ33" s="100"/>
      <c r="KR33" s="100"/>
      <c r="KS33" s="100"/>
      <c r="KT33" s="101"/>
      <c r="KU33" s="99">
        <f>データ!BP7</f>
        <v>34.299999999999997</v>
      </c>
      <c r="KV33" s="100"/>
      <c r="KW33" s="100"/>
      <c r="KX33" s="100"/>
      <c r="KY33" s="100"/>
      <c r="KZ33" s="100"/>
      <c r="LA33" s="100"/>
      <c r="LB33" s="100"/>
      <c r="LC33" s="100"/>
      <c r="LD33" s="100"/>
      <c r="LE33" s="100"/>
      <c r="LF33" s="100"/>
      <c r="LG33" s="100"/>
      <c r="LH33" s="100"/>
      <c r="LI33" s="101"/>
      <c r="LJ33" s="99">
        <f>データ!BQ7</f>
        <v>40.799999999999997</v>
      </c>
      <c r="LK33" s="100"/>
      <c r="LL33" s="100"/>
      <c r="LM33" s="100"/>
      <c r="LN33" s="100"/>
      <c r="LO33" s="100"/>
      <c r="LP33" s="100"/>
      <c r="LQ33" s="100"/>
      <c r="LR33" s="100"/>
      <c r="LS33" s="100"/>
      <c r="LT33" s="100"/>
      <c r="LU33" s="100"/>
      <c r="LV33" s="100"/>
      <c r="LW33" s="100"/>
      <c r="LX33" s="101"/>
      <c r="LY33" s="99">
        <f>データ!BR7</f>
        <v>63.3</v>
      </c>
      <c r="LZ33" s="100"/>
      <c r="MA33" s="100"/>
      <c r="MB33" s="100"/>
      <c r="MC33" s="100"/>
      <c r="MD33" s="100"/>
      <c r="ME33" s="100"/>
      <c r="MF33" s="100"/>
      <c r="MG33" s="100"/>
      <c r="MH33" s="100"/>
      <c r="MI33" s="100"/>
      <c r="MJ33" s="100"/>
      <c r="MK33" s="100"/>
      <c r="ML33" s="100"/>
      <c r="MM33" s="101"/>
      <c r="MN33" s="99">
        <f>データ!BS7</f>
        <v>70.8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145</v>
      </c>
      <c r="NK49" s="107"/>
      <c r="NL49" s="107"/>
      <c r="NM49" s="107"/>
      <c r="NN49" s="107"/>
      <c r="NO49" s="107"/>
      <c r="NP49" s="107"/>
      <c r="NQ49" s="107"/>
      <c r="NR49" s="107"/>
      <c r="NS49" s="107"/>
      <c r="NT49" s="107"/>
      <c r="NU49" s="107"/>
      <c r="NV49" s="107"/>
      <c r="NW49" s="107"/>
      <c r="NX49" s="108"/>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07"/>
      <c r="NL50" s="107"/>
      <c r="NM50" s="107"/>
      <c r="NN50" s="107"/>
      <c r="NO50" s="107"/>
      <c r="NP50" s="107"/>
      <c r="NQ50" s="107"/>
      <c r="NR50" s="107"/>
      <c r="NS50" s="107"/>
      <c r="NT50" s="107"/>
      <c r="NU50" s="107"/>
      <c r="NV50" s="107"/>
      <c r="NW50" s="107"/>
      <c r="NX50" s="108"/>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9"/>
      <c r="NK51" s="107"/>
      <c r="NL51" s="107"/>
      <c r="NM51" s="107"/>
      <c r="NN51" s="107"/>
      <c r="NO51" s="107"/>
      <c r="NP51" s="107"/>
      <c r="NQ51" s="107"/>
      <c r="NR51" s="107"/>
      <c r="NS51" s="107"/>
      <c r="NT51" s="107"/>
      <c r="NU51" s="107"/>
      <c r="NV51" s="107"/>
      <c r="NW51" s="107"/>
      <c r="NX51" s="108"/>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9"/>
      <c r="NK52" s="107"/>
      <c r="NL52" s="107"/>
      <c r="NM52" s="107"/>
      <c r="NN52" s="107"/>
      <c r="NO52" s="107"/>
      <c r="NP52" s="107"/>
      <c r="NQ52" s="107"/>
      <c r="NR52" s="107"/>
      <c r="NS52" s="107"/>
      <c r="NT52" s="107"/>
      <c r="NU52" s="107"/>
      <c r="NV52" s="107"/>
      <c r="NW52" s="107"/>
      <c r="NX52" s="108"/>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9"/>
      <c r="NK53" s="107"/>
      <c r="NL53" s="107"/>
      <c r="NM53" s="107"/>
      <c r="NN53" s="107"/>
      <c r="NO53" s="107"/>
      <c r="NP53" s="107"/>
      <c r="NQ53" s="107"/>
      <c r="NR53" s="107"/>
      <c r="NS53" s="107"/>
      <c r="NT53" s="107"/>
      <c r="NU53" s="107"/>
      <c r="NV53" s="107"/>
      <c r="NW53" s="107"/>
      <c r="NX53" s="108"/>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9"/>
      <c r="NK54" s="107"/>
      <c r="NL54" s="107"/>
      <c r="NM54" s="107"/>
      <c r="NN54" s="107"/>
      <c r="NO54" s="107"/>
      <c r="NP54" s="107"/>
      <c r="NQ54" s="107"/>
      <c r="NR54" s="107"/>
      <c r="NS54" s="107"/>
      <c r="NT54" s="107"/>
      <c r="NU54" s="107"/>
      <c r="NV54" s="107"/>
      <c r="NW54" s="107"/>
      <c r="NX54" s="108"/>
    </row>
    <row r="55" spans="1:388" ht="13.5" customHeight="1">
      <c r="A55" s="2"/>
      <c r="B55" s="25"/>
      <c r="C55" s="5"/>
      <c r="D55" s="5"/>
      <c r="E55" s="5"/>
      <c r="F55" s="5"/>
      <c r="G55" s="98" t="s">
        <v>37</v>
      </c>
      <c r="H55" s="98"/>
      <c r="I55" s="98"/>
      <c r="J55" s="98"/>
      <c r="K55" s="98"/>
      <c r="L55" s="98"/>
      <c r="M55" s="98"/>
      <c r="N55" s="98"/>
      <c r="O55" s="98"/>
      <c r="P55" s="102">
        <f>データ!BZ7</f>
        <v>27895</v>
      </c>
      <c r="Q55" s="103"/>
      <c r="R55" s="103"/>
      <c r="S55" s="103"/>
      <c r="T55" s="103"/>
      <c r="U55" s="103"/>
      <c r="V55" s="103"/>
      <c r="W55" s="103"/>
      <c r="X55" s="103"/>
      <c r="Y55" s="103"/>
      <c r="Z55" s="103"/>
      <c r="AA55" s="103"/>
      <c r="AB55" s="103"/>
      <c r="AC55" s="103"/>
      <c r="AD55" s="104"/>
      <c r="AE55" s="102">
        <f>データ!CA7</f>
        <v>31766</v>
      </c>
      <c r="AF55" s="103"/>
      <c r="AG55" s="103"/>
      <c r="AH55" s="103"/>
      <c r="AI55" s="103"/>
      <c r="AJ55" s="103"/>
      <c r="AK55" s="103"/>
      <c r="AL55" s="103"/>
      <c r="AM55" s="103"/>
      <c r="AN55" s="103"/>
      <c r="AO55" s="103"/>
      <c r="AP55" s="103"/>
      <c r="AQ55" s="103"/>
      <c r="AR55" s="103"/>
      <c r="AS55" s="104"/>
      <c r="AT55" s="102">
        <f>データ!CB7</f>
        <v>35137</v>
      </c>
      <c r="AU55" s="103"/>
      <c r="AV55" s="103"/>
      <c r="AW55" s="103"/>
      <c r="AX55" s="103"/>
      <c r="AY55" s="103"/>
      <c r="AZ55" s="103"/>
      <c r="BA55" s="103"/>
      <c r="BB55" s="103"/>
      <c r="BC55" s="103"/>
      <c r="BD55" s="103"/>
      <c r="BE55" s="103"/>
      <c r="BF55" s="103"/>
      <c r="BG55" s="103"/>
      <c r="BH55" s="104"/>
      <c r="BI55" s="102">
        <f>データ!CC7</f>
        <v>31282</v>
      </c>
      <c r="BJ55" s="103"/>
      <c r="BK55" s="103"/>
      <c r="BL55" s="103"/>
      <c r="BM55" s="103"/>
      <c r="BN55" s="103"/>
      <c r="BO55" s="103"/>
      <c r="BP55" s="103"/>
      <c r="BQ55" s="103"/>
      <c r="BR55" s="103"/>
      <c r="BS55" s="103"/>
      <c r="BT55" s="103"/>
      <c r="BU55" s="103"/>
      <c r="BV55" s="103"/>
      <c r="BW55" s="104"/>
      <c r="BX55" s="102">
        <f>データ!CD7</f>
        <v>32895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17397</v>
      </c>
      <c r="DE55" s="103"/>
      <c r="DF55" s="103"/>
      <c r="DG55" s="103"/>
      <c r="DH55" s="103"/>
      <c r="DI55" s="103"/>
      <c r="DJ55" s="103"/>
      <c r="DK55" s="103"/>
      <c r="DL55" s="103"/>
      <c r="DM55" s="103"/>
      <c r="DN55" s="103"/>
      <c r="DO55" s="103"/>
      <c r="DP55" s="103"/>
      <c r="DQ55" s="103"/>
      <c r="DR55" s="104"/>
      <c r="DS55" s="102">
        <f>データ!CL7</f>
        <v>17354</v>
      </c>
      <c r="DT55" s="103"/>
      <c r="DU55" s="103"/>
      <c r="DV55" s="103"/>
      <c r="DW55" s="103"/>
      <c r="DX55" s="103"/>
      <c r="DY55" s="103"/>
      <c r="DZ55" s="103"/>
      <c r="EA55" s="103"/>
      <c r="EB55" s="103"/>
      <c r="EC55" s="103"/>
      <c r="ED55" s="103"/>
      <c r="EE55" s="103"/>
      <c r="EF55" s="103"/>
      <c r="EG55" s="104"/>
      <c r="EH55" s="102">
        <f>データ!CM7</f>
        <v>20209</v>
      </c>
      <c r="EI55" s="103"/>
      <c r="EJ55" s="103"/>
      <c r="EK55" s="103"/>
      <c r="EL55" s="103"/>
      <c r="EM55" s="103"/>
      <c r="EN55" s="103"/>
      <c r="EO55" s="103"/>
      <c r="EP55" s="103"/>
      <c r="EQ55" s="103"/>
      <c r="ER55" s="103"/>
      <c r="ES55" s="103"/>
      <c r="ET55" s="103"/>
      <c r="EU55" s="103"/>
      <c r="EV55" s="104"/>
      <c r="EW55" s="102">
        <f>データ!CN7</f>
        <v>11711</v>
      </c>
      <c r="EX55" s="103"/>
      <c r="EY55" s="103"/>
      <c r="EZ55" s="103"/>
      <c r="FA55" s="103"/>
      <c r="FB55" s="103"/>
      <c r="FC55" s="103"/>
      <c r="FD55" s="103"/>
      <c r="FE55" s="103"/>
      <c r="FF55" s="103"/>
      <c r="FG55" s="103"/>
      <c r="FH55" s="103"/>
      <c r="FI55" s="103"/>
      <c r="FJ55" s="103"/>
      <c r="FK55" s="104"/>
      <c r="FL55" s="102">
        <f>データ!CO7</f>
        <v>11935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63.5</v>
      </c>
      <c r="GS55" s="100"/>
      <c r="GT55" s="100"/>
      <c r="GU55" s="100"/>
      <c r="GV55" s="100"/>
      <c r="GW55" s="100"/>
      <c r="GX55" s="100"/>
      <c r="GY55" s="100"/>
      <c r="GZ55" s="100"/>
      <c r="HA55" s="100"/>
      <c r="HB55" s="100"/>
      <c r="HC55" s="100"/>
      <c r="HD55" s="100"/>
      <c r="HE55" s="100"/>
      <c r="HF55" s="101"/>
      <c r="HG55" s="99">
        <f>データ!CW7</f>
        <v>83.4</v>
      </c>
      <c r="HH55" s="100"/>
      <c r="HI55" s="100"/>
      <c r="HJ55" s="100"/>
      <c r="HK55" s="100"/>
      <c r="HL55" s="100"/>
      <c r="HM55" s="100"/>
      <c r="HN55" s="100"/>
      <c r="HO55" s="100"/>
      <c r="HP55" s="100"/>
      <c r="HQ55" s="100"/>
      <c r="HR55" s="100"/>
      <c r="HS55" s="100"/>
      <c r="HT55" s="100"/>
      <c r="HU55" s="101"/>
      <c r="HV55" s="99">
        <f>データ!CX7</f>
        <v>51.3</v>
      </c>
      <c r="HW55" s="100"/>
      <c r="HX55" s="100"/>
      <c r="HY55" s="100"/>
      <c r="HZ55" s="100"/>
      <c r="IA55" s="100"/>
      <c r="IB55" s="100"/>
      <c r="IC55" s="100"/>
      <c r="ID55" s="100"/>
      <c r="IE55" s="100"/>
      <c r="IF55" s="100"/>
      <c r="IG55" s="100"/>
      <c r="IH55" s="100"/>
      <c r="II55" s="100"/>
      <c r="IJ55" s="101"/>
      <c r="IK55" s="99">
        <f>データ!CY7</f>
        <v>67.8</v>
      </c>
      <c r="IL55" s="100"/>
      <c r="IM55" s="100"/>
      <c r="IN55" s="100"/>
      <c r="IO55" s="100"/>
      <c r="IP55" s="100"/>
      <c r="IQ55" s="100"/>
      <c r="IR55" s="100"/>
      <c r="IS55" s="100"/>
      <c r="IT55" s="100"/>
      <c r="IU55" s="100"/>
      <c r="IV55" s="100"/>
      <c r="IW55" s="100"/>
      <c r="IX55" s="100"/>
      <c r="IY55" s="101"/>
      <c r="IZ55" s="99">
        <f>データ!CZ7</f>
        <v>62.4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34.4</v>
      </c>
      <c r="KG55" s="100"/>
      <c r="KH55" s="100"/>
      <c r="KI55" s="100"/>
      <c r="KJ55" s="100"/>
      <c r="KK55" s="100"/>
      <c r="KL55" s="100"/>
      <c r="KM55" s="100"/>
      <c r="KN55" s="100"/>
      <c r="KO55" s="100"/>
      <c r="KP55" s="100"/>
      <c r="KQ55" s="100"/>
      <c r="KR55" s="100"/>
      <c r="KS55" s="100"/>
      <c r="KT55" s="101"/>
      <c r="KU55" s="99">
        <f>データ!DH7</f>
        <v>36.4</v>
      </c>
      <c r="KV55" s="100"/>
      <c r="KW55" s="100"/>
      <c r="KX55" s="100"/>
      <c r="KY55" s="100"/>
      <c r="KZ55" s="100"/>
      <c r="LA55" s="100"/>
      <c r="LB55" s="100"/>
      <c r="LC55" s="100"/>
      <c r="LD55" s="100"/>
      <c r="LE55" s="100"/>
      <c r="LF55" s="100"/>
      <c r="LG55" s="100"/>
      <c r="LH55" s="100"/>
      <c r="LI55" s="101"/>
      <c r="LJ55" s="99">
        <f>データ!DI7</f>
        <v>40.299999999999997</v>
      </c>
      <c r="LK55" s="100"/>
      <c r="LL55" s="100"/>
      <c r="LM55" s="100"/>
      <c r="LN55" s="100"/>
      <c r="LO55" s="100"/>
      <c r="LP55" s="100"/>
      <c r="LQ55" s="100"/>
      <c r="LR55" s="100"/>
      <c r="LS55" s="100"/>
      <c r="LT55" s="100"/>
      <c r="LU55" s="100"/>
      <c r="LV55" s="100"/>
      <c r="LW55" s="100"/>
      <c r="LX55" s="101"/>
      <c r="LY55" s="99">
        <f>データ!DJ7</f>
        <v>22.1</v>
      </c>
      <c r="LZ55" s="100"/>
      <c r="MA55" s="100"/>
      <c r="MB55" s="100"/>
      <c r="MC55" s="100"/>
      <c r="MD55" s="100"/>
      <c r="ME55" s="100"/>
      <c r="MF55" s="100"/>
      <c r="MG55" s="100"/>
      <c r="MH55" s="100"/>
      <c r="MI55" s="100"/>
      <c r="MJ55" s="100"/>
      <c r="MK55" s="100"/>
      <c r="ML55" s="100"/>
      <c r="MM55" s="101"/>
      <c r="MN55" s="99">
        <f>データ!DK7</f>
        <v>20.9</v>
      </c>
      <c r="MO55" s="100"/>
      <c r="MP55" s="100"/>
      <c r="MQ55" s="100"/>
      <c r="MR55" s="100"/>
      <c r="MS55" s="100"/>
      <c r="MT55" s="100"/>
      <c r="MU55" s="100"/>
      <c r="MV55" s="100"/>
      <c r="MW55" s="100"/>
      <c r="MX55" s="100"/>
      <c r="MY55" s="100"/>
      <c r="MZ55" s="100"/>
      <c r="NA55" s="100"/>
      <c r="NB55" s="101"/>
      <c r="NC55" s="5"/>
      <c r="ND55" s="5"/>
      <c r="NE55" s="5"/>
      <c r="NF55" s="5"/>
      <c r="NG55" s="5"/>
      <c r="NH55" s="27"/>
      <c r="NI55" s="2"/>
      <c r="NJ55" s="109"/>
      <c r="NK55" s="107"/>
      <c r="NL55" s="107"/>
      <c r="NM55" s="107"/>
      <c r="NN55" s="107"/>
      <c r="NO55" s="107"/>
      <c r="NP55" s="107"/>
      <c r="NQ55" s="107"/>
      <c r="NR55" s="107"/>
      <c r="NS55" s="107"/>
      <c r="NT55" s="107"/>
      <c r="NU55" s="107"/>
      <c r="NV55" s="107"/>
      <c r="NW55" s="107"/>
      <c r="NX55" s="108"/>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109"/>
      <c r="NK56" s="107"/>
      <c r="NL56" s="107"/>
      <c r="NM56" s="107"/>
      <c r="NN56" s="107"/>
      <c r="NO56" s="107"/>
      <c r="NP56" s="107"/>
      <c r="NQ56" s="107"/>
      <c r="NR56" s="107"/>
      <c r="NS56" s="107"/>
      <c r="NT56" s="107"/>
      <c r="NU56" s="107"/>
      <c r="NV56" s="107"/>
      <c r="NW56" s="107"/>
      <c r="NX56" s="108"/>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07"/>
      <c r="NL57" s="107"/>
      <c r="NM57" s="107"/>
      <c r="NN57" s="107"/>
      <c r="NO57" s="107"/>
      <c r="NP57" s="107"/>
      <c r="NQ57" s="107"/>
      <c r="NR57" s="107"/>
      <c r="NS57" s="107"/>
      <c r="NT57" s="107"/>
      <c r="NU57" s="107"/>
      <c r="NV57" s="107"/>
      <c r="NW57" s="107"/>
      <c r="NX57" s="108"/>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9"/>
      <c r="NK58" s="107"/>
      <c r="NL58" s="107"/>
      <c r="NM58" s="107"/>
      <c r="NN58" s="107"/>
      <c r="NO58" s="107"/>
      <c r="NP58" s="107"/>
      <c r="NQ58" s="107"/>
      <c r="NR58" s="107"/>
      <c r="NS58" s="107"/>
      <c r="NT58" s="107"/>
      <c r="NU58" s="107"/>
      <c r="NV58" s="107"/>
      <c r="NW58" s="107"/>
      <c r="NX58" s="108"/>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9"/>
      <c r="NK59" s="107"/>
      <c r="NL59" s="107"/>
      <c r="NM59" s="107"/>
      <c r="NN59" s="107"/>
      <c r="NO59" s="107"/>
      <c r="NP59" s="107"/>
      <c r="NQ59" s="107"/>
      <c r="NR59" s="107"/>
      <c r="NS59" s="107"/>
      <c r="NT59" s="107"/>
      <c r="NU59" s="107"/>
      <c r="NV59" s="107"/>
      <c r="NW59" s="107"/>
      <c r="NX59" s="108"/>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9"/>
      <c r="NK60" s="107"/>
      <c r="NL60" s="107"/>
      <c r="NM60" s="107"/>
      <c r="NN60" s="107"/>
      <c r="NO60" s="107"/>
      <c r="NP60" s="107"/>
      <c r="NQ60" s="107"/>
      <c r="NR60" s="107"/>
      <c r="NS60" s="107"/>
      <c r="NT60" s="107"/>
      <c r="NU60" s="107"/>
      <c r="NV60" s="107"/>
      <c r="NW60" s="107"/>
      <c r="NX60" s="108"/>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9"/>
      <c r="NK61" s="107"/>
      <c r="NL61" s="107"/>
      <c r="NM61" s="107"/>
      <c r="NN61" s="107"/>
      <c r="NO61" s="107"/>
      <c r="NP61" s="107"/>
      <c r="NQ61" s="107"/>
      <c r="NR61" s="107"/>
      <c r="NS61" s="107"/>
      <c r="NT61" s="107"/>
      <c r="NU61" s="107"/>
      <c r="NV61" s="107"/>
      <c r="NW61" s="107"/>
      <c r="NX61" s="108"/>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9"/>
      <c r="NK62" s="107"/>
      <c r="NL62" s="107"/>
      <c r="NM62" s="107"/>
      <c r="NN62" s="107"/>
      <c r="NO62" s="107"/>
      <c r="NP62" s="107"/>
      <c r="NQ62" s="107"/>
      <c r="NR62" s="107"/>
      <c r="NS62" s="107"/>
      <c r="NT62" s="107"/>
      <c r="NU62" s="107"/>
      <c r="NV62" s="107"/>
      <c r="NW62" s="107"/>
      <c r="NX62" s="108"/>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9"/>
      <c r="NK63" s="107"/>
      <c r="NL63" s="107"/>
      <c r="NM63" s="107"/>
      <c r="NN63" s="107"/>
      <c r="NO63" s="107"/>
      <c r="NP63" s="107"/>
      <c r="NQ63" s="107"/>
      <c r="NR63" s="107"/>
      <c r="NS63" s="107"/>
      <c r="NT63" s="107"/>
      <c r="NU63" s="107"/>
      <c r="NV63" s="107"/>
      <c r="NW63" s="107"/>
      <c r="NX63" s="108"/>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07"/>
      <c r="NL64" s="107"/>
      <c r="NM64" s="107"/>
      <c r="NN64" s="107"/>
      <c r="NO64" s="107"/>
      <c r="NP64" s="107"/>
      <c r="NQ64" s="107"/>
      <c r="NR64" s="107"/>
      <c r="NS64" s="107"/>
      <c r="NT64" s="107"/>
      <c r="NU64" s="107"/>
      <c r="NV64" s="107"/>
      <c r="NW64" s="107"/>
      <c r="NX64" s="10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53.4</v>
      </c>
      <c r="V79" s="82"/>
      <c r="W79" s="82"/>
      <c r="X79" s="82"/>
      <c r="Y79" s="82"/>
      <c r="Z79" s="82"/>
      <c r="AA79" s="82"/>
      <c r="AB79" s="82"/>
      <c r="AC79" s="82"/>
      <c r="AD79" s="82"/>
      <c r="AE79" s="82"/>
      <c r="AF79" s="82"/>
      <c r="AG79" s="82"/>
      <c r="AH79" s="82"/>
      <c r="AI79" s="82"/>
      <c r="AJ79" s="82"/>
      <c r="AK79" s="82"/>
      <c r="AL79" s="82"/>
      <c r="AM79" s="82"/>
      <c r="AN79" s="82">
        <f>データ!DS7</f>
        <v>52.5</v>
      </c>
      <c r="AO79" s="82"/>
      <c r="AP79" s="82"/>
      <c r="AQ79" s="82"/>
      <c r="AR79" s="82"/>
      <c r="AS79" s="82"/>
      <c r="AT79" s="82"/>
      <c r="AU79" s="82"/>
      <c r="AV79" s="82"/>
      <c r="AW79" s="82"/>
      <c r="AX79" s="82"/>
      <c r="AY79" s="82"/>
      <c r="AZ79" s="82"/>
      <c r="BA79" s="82"/>
      <c r="BB79" s="82"/>
      <c r="BC79" s="82"/>
      <c r="BD79" s="82"/>
      <c r="BE79" s="82"/>
      <c r="BF79" s="82"/>
      <c r="BG79" s="82">
        <f>データ!DT7</f>
        <v>55</v>
      </c>
      <c r="BH79" s="82"/>
      <c r="BI79" s="82"/>
      <c r="BJ79" s="82"/>
      <c r="BK79" s="82"/>
      <c r="BL79" s="82"/>
      <c r="BM79" s="82"/>
      <c r="BN79" s="82"/>
      <c r="BO79" s="82"/>
      <c r="BP79" s="82"/>
      <c r="BQ79" s="82"/>
      <c r="BR79" s="82"/>
      <c r="BS79" s="82"/>
      <c r="BT79" s="82"/>
      <c r="BU79" s="82"/>
      <c r="BV79" s="82"/>
      <c r="BW79" s="82"/>
      <c r="BX79" s="82"/>
      <c r="BY79" s="82"/>
      <c r="BZ79" s="82">
        <f>データ!DU7</f>
        <v>57</v>
      </c>
      <c r="CA79" s="82"/>
      <c r="CB79" s="82"/>
      <c r="CC79" s="82"/>
      <c r="CD79" s="82"/>
      <c r="CE79" s="82"/>
      <c r="CF79" s="82"/>
      <c r="CG79" s="82"/>
      <c r="CH79" s="82"/>
      <c r="CI79" s="82"/>
      <c r="CJ79" s="82"/>
      <c r="CK79" s="82"/>
      <c r="CL79" s="82"/>
      <c r="CM79" s="82"/>
      <c r="CN79" s="82"/>
      <c r="CO79" s="82"/>
      <c r="CP79" s="82"/>
      <c r="CQ79" s="82"/>
      <c r="CR79" s="82"/>
      <c r="CS79" s="82">
        <f>データ!DV7</f>
        <v>57.8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70.5</v>
      </c>
      <c r="EP79" s="82"/>
      <c r="EQ79" s="82"/>
      <c r="ER79" s="82"/>
      <c r="ES79" s="82"/>
      <c r="ET79" s="82"/>
      <c r="EU79" s="82"/>
      <c r="EV79" s="82"/>
      <c r="EW79" s="82"/>
      <c r="EX79" s="82"/>
      <c r="EY79" s="82"/>
      <c r="EZ79" s="82"/>
      <c r="FA79" s="82"/>
      <c r="FB79" s="82"/>
      <c r="FC79" s="82"/>
      <c r="FD79" s="82"/>
      <c r="FE79" s="82"/>
      <c r="FF79" s="82"/>
      <c r="FG79" s="82"/>
      <c r="FH79" s="82">
        <f>データ!ED7</f>
        <v>66.8</v>
      </c>
      <c r="FI79" s="82"/>
      <c r="FJ79" s="82"/>
      <c r="FK79" s="82"/>
      <c r="FL79" s="82"/>
      <c r="FM79" s="82"/>
      <c r="FN79" s="82"/>
      <c r="FO79" s="82"/>
      <c r="FP79" s="82"/>
      <c r="FQ79" s="82"/>
      <c r="FR79" s="82"/>
      <c r="FS79" s="82"/>
      <c r="FT79" s="82"/>
      <c r="FU79" s="82"/>
      <c r="FV79" s="82"/>
      <c r="FW79" s="82"/>
      <c r="FX79" s="82"/>
      <c r="FY79" s="82"/>
      <c r="FZ79" s="82"/>
      <c r="GA79" s="82">
        <f>データ!EE7</f>
        <v>73.400000000000006</v>
      </c>
      <c r="GB79" s="82"/>
      <c r="GC79" s="82"/>
      <c r="GD79" s="82"/>
      <c r="GE79" s="82"/>
      <c r="GF79" s="82"/>
      <c r="GG79" s="82"/>
      <c r="GH79" s="82"/>
      <c r="GI79" s="82"/>
      <c r="GJ79" s="82"/>
      <c r="GK79" s="82"/>
      <c r="GL79" s="82"/>
      <c r="GM79" s="82"/>
      <c r="GN79" s="82"/>
      <c r="GO79" s="82"/>
      <c r="GP79" s="82"/>
      <c r="GQ79" s="82"/>
      <c r="GR79" s="82"/>
      <c r="GS79" s="82"/>
      <c r="GT79" s="82">
        <f>データ!EF7</f>
        <v>78.099999999999994</v>
      </c>
      <c r="GU79" s="82"/>
      <c r="GV79" s="82"/>
      <c r="GW79" s="82"/>
      <c r="GX79" s="82"/>
      <c r="GY79" s="82"/>
      <c r="GZ79" s="82"/>
      <c r="HA79" s="82"/>
      <c r="HB79" s="82"/>
      <c r="HC79" s="82"/>
      <c r="HD79" s="82"/>
      <c r="HE79" s="82"/>
      <c r="HF79" s="82"/>
      <c r="HG79" s="82"/>
      <c r="HH79" s="82"/>
      <c r="HI79" s="82"/>
      <c r="HJ79" s="82"/>
      <c r="HK79" s="82"/>
      <c r="HL79" s="82"/>
      <c r="HM79" s="82">
        <f>データ!EG7</f>
        <v>82.5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33786975</v>
      </c>
      <c r="JK79" s="78"/>
      <c r="JL79" s="78"/>
      <c r="JM79" s="78"/>
      <c r="JN79" s="78"/>
      <c r="JO79" s="78"/>
      <c r="JP79" s="78"/>
      <c r="JQ79" s="78"/>
      <c r="JR79" s="78"/>
      <c r="JS79" s="78"/>
      <c r="JT79" s="78"/>
      <c r="JU79" s="78"/>
      <c r="JV79" s="78"/>
      <c r="JW79" s="78"/>
      <c r="JX79" s="78"/>
      <c r="JY79" s="78"/>
      <c r="JZ79" s="78"/>
      <c r="KA79" s="78"/>
      <c r="KB79" s="78"/>
      <c r="KC79" s="78">
        <f>データ!EO7</f>
        <v>36995235</v>
      </c>
      <c r="KD79" s="78"/>
      <c r="KE79" s="78"/>
      <c r="KF79" s="78"/>
      <c r="KG79" s="78"/>
      <c r="KH79" s="78"/>
      <c r="KI79" s="78"/>
      <c r="KJ79" s="78"/>
      <c r="KK79" s="78"/>
      <c r="KL79" s="78"/>
      <c r="KM79" s="78"/>
      <c r="KN79" s="78"/>
      <c r="KO79" s="78"/>
      <c r="KP79" s="78"/>
      <c r="KQ79" s="78"/>
      <c r="KR79" s="78"/>
      <c r="KS79" s="78"/>
      <c r="KT79" s="78"/>
      <c r="KU79" s="78"/>
      <c r="KV79" s="78">
        <f>データ!EP7</f>
        <v>36917078</v>
      </c>
      <c r="KW79" s="78"/>
      <c r="KX79" s="78"/>
      <c r="KY79" s="78"/>
      <c r="KZ79" s="78"/>
      <c r="LA79" s="78"/>
      <c r="LB79" s="78"/>
      <c r="LC79" s="78"/>
      <c r="LD79" s="78"/>
      <c r="LE79" s="78"/>
      <c r="LF79" s="78"/>
      <c r="LG79" s="78"/>
      <c r="LH79" s="78"/>
      <c r="LI79" s="78"/>
      <c r="LJ79" s="78"/>
      <c r="LK79" s="78"/>
      <c r="LL79" s="78"/>
      <c r="LM79" s="78"/>
      <c r="LN79" s="78"/>
      <c r="LO79" s="78">
        <f>データ!EQ7</f>
        <v>36884902</v>
      </c>
      <c r="LP79" s="78"/>
      <c r="LQ79" s="78"/>
      <c r="LR79" s="78"/>
      <c r="LS79" s="78"/>
      <c r="LT79" s="78"/>
      <c r="LU79" s="78"/>
      <c r="LV79" s="78"/>
      <c r="LW79" s="78"/>
      <c r="LX79" s="78"/>
      <c r="LY79" s="78"/>
      <c r="LZ79" s="78"/>
      <c r="MA79" s="78"/>
      <c r="MB79" s="78"/>
      <c r="MC79" s="78"/>
      <c r="MD79" s="78"/>
      <c r="ME79" s="78"/>
      <c r="MF79" s="78"/>
      <c r="MG79" s="78"/>
      <c r="MH79" s="78">
        <f>データ!ER7</f>
        <v>37294206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120</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121</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122</v>
      </c>
      <c r="B6" s="62">
        <f>B8</f>
        <v>2017</v>
      </c>
      <c r="C6" s="62">
        <f t="shared" ref="C6:M6" si="2">C8</f>
        <v>252131</v>
      </c>
      <c r="D6" s="62">
        <f t="shared" si="2"/>
        <v>46</v>
      </c>
      <c r="E6" s="62">
        <f t="shared" si="2"/>
        <v>6</v>
      </c>
      <c r="F6" s="62">
        <f t="shared" si="2"/>
        <v>0</v>
      </c>
      <c r="G6" s="62">
        <f t="shared" si="2"/>
        <v>2</v>
      </c>
      <c r="H6" s="144" t="str">
        <f>IF(H8&lt;&gt;I8,H8,"")&amp;IF(I8&lt;&gt;J8,I8,"")&amp;"　"&amp;J8</f>
        <v>滋賀県東近江市　東近江市立能登川病院</v>
      </c>
      <c r="I6" s="145"/>
      <c r="J6" s="146"/>
      <c r="K6" s="62" t="str">
        <f t="shared" si="2"/>
        <v>当然財務</v>
      </c>
      <c r="L6" s="62" t="str">
        <f t="shared" si="2"/>
        <v>病院事業</v>
      </c>
      <c r="M6" s="62" t="str">
        <f t="shared" si="2"/>
        <v>一般病院</v>
      </c>
      <c r="N6" s="62" t="str">
        <f>N8</f>
        <v>100床以上～200床未満</v>
      </c>
      <c r="O6" s="62" t="str">
        <f>O8</f>
        <v>非設置</v>
      </c>
      <c r="P6" s="62" t="str">
        <f>P8</f>
        <v>指定管理者(利用料金制)</v>
      </c>
      <c r="Q6" s="63">
        <f t="shared" ref="Q6:AG6" si="3">Q8</f>
        <v>16</v>
      </c>
      <c r="R6" s="62" t="str">
        <f t="shared" si="3"/>
        <v>-</v>
      </c>
      <c r="S6" s="62" t="str">
        <f t="shared" si="3"/>
        <v>ド 訓</v>
      </c>
      <c r="T6" s="62" t="str">
        <f t="shared" si="3"/>
        <v>救 輪</v>
      </c>
      <c r="U6" s="63">
        <f>U8</f>
        <v>114604</v>
      </c>
      <c r="V6" s="63">
        <f>V8</f>
        <v>6203</v>
      </c>
      <c r="W6" s="62" t="str">
        <f>W8</f>
        <v>第２種該当</v>
      </c>
      <c r="X6" s="62" t="str">
        <f t="shared" si="3"/>
        <v>１０：１</v>
      </c>
      <c r="Y6" s="63">
        <f t="shared" si="3"/>
        <v>102</v>
      </c>
      <c r="Z6" s="63" t="str">
        <f t="shared" si="3"/>
        <v>-</v>
      </c>
      <c r="AA6" s="63" t="str">
        <f t="shared" si="3"/>
        <v>-</v>
      </c>
      <c r="AB6" s="63" t="str">
        <f t="shared" si="3"/>
        <v>-</v>
      </c>
      <c r="AC6" s="63" t="str">
        <f t="shared" si="3"/>
        <v>-</v>
      </c>
      <c r="AD6" s="63">
        <f t="shared" si="3"/>
        <v>102</v>
      </c>
      <c r="AE6" s="63">
        <f t="shared" si="3"/>
        <v>102</v>
      </c>
      <c r="AF6" s="63" t="str">
        <f t="shared" si="3"/>
        <v>-</v>
      </c>
      <c r="AG6" s="63">
        <f t="shared" si="3"/>
        <v>102</v>
      </c>
      <c r="AH6" s="64">
        <f>IF(AH8="-",NA(),AH8)</f>
        <v>91.6</v>
      </c>
      <c r="AI6" s="64">
        <f t="shared" ref="AI6:AQ6" si="4">IF(AI8="-",NA(),AI8)</f>
        <v>91.6</v>
      </c>
      <c r="AJ6" s="64">
        <f t="shared" si="4"/>
        <v>102.5</v>
      </c>
      <c r="AK6" s="64">
        <f t="shared" si="4"/>
        <v>100</v>
      </c>
      <c r="AL6" s="64">
        <f t="shared" si="4"/>
        <v>104.5</v>
      </c>
      <c r="AM6" s="64">
        <f t="shared" si="4"/>
        <v>96.3</v>
      </c>
      <c r="AN6" s="64">
        <f t="shared" si="4"/>
        <v>96.9</v>
      </c>
      <c r="AO6" s="64">
        <f t="shared" si="4"/>
        <v>98.3</v>
      </c>
      <c r="AP6" s="64">
        <f t="shared" si="4"/>
        <v>96.7</v>
      </c>
      <c r="AQ6" s="64">
        <f t="shared" si="4"/>
        <v>96.6</v>
      </c>
      <c r="AR6" s="64" t="str">
        <f>IF(AR8="-","【-】","【"&amp;SUBSTITUTE(TEXT(AR8,"#,##0.0"),"-","△")&amp;"】")</f>
        <v>【98.5】</v>
      </c>
      <c r="AS6" s="64">
        <f>IF(AS8="-",NA(),AS8)</f>
        <v>82.2</v>
      </c>
      <c r="AT6" s="64">
        <f t="shared" ref="AT6:BB6" si="5">IF(AT8="-",NA(),AT8)</f>
        <v>69.2</v>
      </c>
      <c r="AU6" s="64">
        <f t="shared" si="5"/>
        <v>83.7</v>
      </c>
      <c r="AV6" s="64">
        <f t="shared" si="5"/>
        <v>83</v>
      </c>
      <c r="AW6" s="64">
        <f t="shared" si="5"/>
        <v>88.5</v>
      </c>
      <c r="AX6" s="64">
        <f t="shared" si="5"/>
        <v>86.6</v>
      </c>
      <c r="AY6" s="64">
        <f t="shared" si="5"/>
        <v>85.4</v>
      </c>
      <c r="AZ6" s="64">
        <f t="shared" si="5"/>
        <v>85.3</v>
      </c>
      <c r="BA6" s="64">
        <f t="shared" si="5"/>
        <v>84.2</v>
      </c>
      <c r="BB6" s="64">
        <f t="shared" si="5"/>
        <v>83.9</v>
      </c>
      <c r="BC6" s="64" t="str">
        <f>IF(BC8="-","【-】","【"&amp;SUBSTITUTE(TEXT(BC8,"#,##0.0"),"-","△")&amp;"】")</f>
        <v>【89.7】</v>
      </c>
      <c r="BD6" s="64">
        <f>IF(BD8="-",NA(),BD8)</f>
        <v>16.100000000000001</v>
      </c>
      <c r="BE6" s="64">
        <f t="shared" ref="BE6:BM6" si="6">IF(BE8="-",NA(),BE8)</f>
        <v>16.100000000000001</v>
      </c>
      <c r="BF6" s="64">
        <f t="shared" si="6"/>
        <v>12.5</v>
      </c>
      <c r="BG6" s="64">
        <f t="shared" si="6"/>
        <v>14.2</v>
      </c>
      <c r="BH6" s="64">
        <f t="shared" si="6"/>
        <v>9.9</v>
      </c>
      <c r="BI6" s="64">
        <f t="shared" si="6"/>
        <v>121</v>
      </c>
      <c r="BJ6" s="64">
        <f t="shared" si="6"/>
        <v>112.9</v>
      </c>
      <c r="BK6" s="64">
        <f t="shared" si="6"/>
        <v>118.9</v>
      </c>
      <c r="BL6" s="64">
        <f t="shared" si="6"/>
        <v>119.5</v>
      </c>
      <c r="BM6" s="64">
        <f t="shared" si="6"/>
        <v>116.9</v>
      </c>
      <c r="BN6" s="64" t="str">
        <f>IF(BN8="-","【-】","【"&amp;SUBSTITUTE(TEXT(BN8,"#,##0.0"),"-","△")&amp;"】")</f>
        <v>【64.7】</v>
      </c>
      <c r="BO6" s="64">
        <f>IF(BO8="-",NA(),BO8)</f>
        <v>30.9</v>
      </c>
      <c r="BP6" s="64">
        <f t="shared" ref="BP6:BX6" si="7">IF(BP8="-",NA(),BP8)</f>
        <v>34.299999999999997</v>
      </c>
      <c r="BQ6" s="64">
        <f t="shared" si="7"/>
        <v>40.799999999999997</v>
      </c>
      <c r="BR6" s="64">
        <f t="shared" si="7"/>
        <v>63.3</v>
      </c>
      <c r="BS6" s="64">
        <f t="shared" si="7"/>
        <v>70.8</v>
      </c>
      <c r="BT6" s="64">
        <f t="shared" si="7"/>
        <v>68.5</v>
      </c>
      <c r="BU6" s="64">
        <f t="shared" si="7"/>
        <v>68.3</v>
      </c>
      <c r="BV6" s="64">
        <f t="shared" si="7"/>
        <v>67.900000000000006</v>
      </c>
      <c r="BW6" s="64">
        <f t="shared" si="7"/>
        <v>69.8</v>
      </c>
      <c r="BX6" s="64">
        <f t="shared" si="7"/>
        <v>69.7</v>
      </c>
      <c r="BY6" s="64" t="str">
        <f>IF(BY8="-","【-】","【"&amp;SUBSTITUTE(TEXT(BY8,"#,##0.0"),"-","△")&amp;"】")</f>
        <v>【74.8】</v>
      </c>
      <c r="BZ6" s="65">
        <f>IF(BZ8="-",NA(),BZ8)</f>
        <v>27895</v>
      </c>
      <c r="CA6" s="65">
        <f t="shared" ref="CA6:CI6" si="8">IF(CA8="-",NA(),CA8)</f>
        <v>31766</v>
      </c>
      <c r="CB6" s="65">
        <f t="shared" si="8"/>
        <v>35137</v>
      </c>
      <c r="CC6" s="65">
        <f t="shared" si="8"/>
        <v>31282</v>
      </c>
      <c r="CD6" s="65">
        <f t="shared" si="8"/>
        <v>32895</v>
      </c>
      <c r="CE6" s="65">
        <f t="shared" si="8"/>
        <v>31585</v>
      </c>
      <c r="CF6" s="65">
        <f t="shared" si="8"/>
        <v>32431</v>
      </c>
      <c r="CG6" s="65">
        <f t="shared" si="8"/>
        <v>32532</v>
      </c>
      <c r="CH6" s="65">
        <f t="shared" si="8"/>
        <v>33492</v>
      </c>
      <c r="CI6" s="65">
        <f t="shared" si="8"/>
        <v>34136</v>
      </c>
      <c r="CJ6" s="64" t="str">
        <f>IF(CJ8="-","【-】","【"&amp;SUBSTITUTE(TEXT(CJ8,"#,##0"),"-","△")&amp;"】")</f>
        <v>【50,718】</v>
      </c>
      <c r="CK6" s="65">
        <f>IF(CK8="-",NA(),CK8)</f>
        <v>17397</v>
      </c>
      <c r="CL6" s="65">
        <f t="shared" ref="CL6:CT6" si="9">IF(CL8="-",NA(),CL8)</f>
        <v>17354</v>
      </c>
      <c r="CM6" s="65">
        <f t="shared" si="9"/>
        <v>20209</v>
      </c>
      <c r="CN6" s="65">
        <f t="shared" si="9"/>
        <v>11711</v>
      </c>
      <c r="CO6" s="65">
        <f t="shared" si="9"/>
        <v>11935</v>
      </c>
      <c r="CP6" s="65">
        <f t="shared" si="9"/>
        <v>9437</v>
      </c>
      <c r="CQ6" s="65">
        <f t="shared" si="9"/>
        <v>9726</v>
      </c>
      <c r="CR6" s="65">
        <f t="shared" si="9"/>
        <v>10037</v>
      </c>
      <c r="CS6" s="65">
        <f t="shared" si="9"/>
        <v>9976</v>
      </c>
      <c r="CT6" s="65">
        <f t="shared" si="9"/>
        <v>10130</v>
      </c>
      <c r="CU6" s="64" t="str">
        <f>IF(CU8="-","【-】","【"&amp;SUBSTITUTE(TEXT(CU8,"#,##0"),"-","△")&amp;"】")</f>
        <v>【14,202】</v>
      </c>
      <c r="CV6" s="64">
        <f>IF(CV8="-",NA(),CV8)</f>
        <v>63.5</v>
      </c>
      <c r="CW6" s="64">
        <f t="shared" ref="CW6:DE6" si="10">IF(CW8="-",NA(),CW8)</f>
        <v>83.4</v>
      </c>
      <c r="CX6" s="64">
        <f t="shared" si="10"/>
        <v>51.3</v>
      </c>
      <c r="CY6" s="64">
        <f t="shared" si="10"/>
        <v>67.8</v>
      </c>
      <c r="CZ6" s="64">
        <f t="shared" si="10"/>
        <v>62.4</v>
      </c>
      <c r="DA6" s="64">
        <f t="shared" si="10"/>
        <v>61.2</v>
      </c>
      <c r="DB6" s="64">
        <f t="shared" si="10"/>
        <v>62.1</v>
      </c>
      <c r="DC6" s="64">
        <f t="shared" si="10"/>
        <v>62.5</v>
      </c>
      <c r="DD6" s="64">
        <f t="shared" si="10"/>
        <v>63.4</v>
      </c>
      <c r="DE6" s="64">
        <f t="shared" si="10"/>
        <v>63.4</v>
      </c>
      <c r="DF6" s="64" t="str">
        <f>IF(DF8="-","【-】","【"&amp;SUBSTITUTE(TEXT(DF8,"#,##0.0"),"-","△")&amp;"】")</f>
        <v>【55.0】</v>
      </c>
      <c r="DG6" s="64">
        <f>IF(DG8="-",NA(),DG8)</f>
        <v>34.4</v>
      </c>
      <c r="DH6" s="64">
        <f t="shared" ref="DH6:DP6" si="11">IF(DH8="-",NA(),DH8)</f>
        <v>36.4</v>
      </c>
      <c r="DI6" s="64">
        <f t="shared" si="11"/>
        <v>40.299999999999997</v>
      </c>
      <c r="DJ6" s="64">
        <f t="shared" si="11"/>
        <v>22.1</v>
      </c>
      <c r="DK6" s="64">
        <f t="shared" si="11"/>
        <v>20.9</v>
      </c>
      <c r="DL6" s="64">
        <f t="shared" si="11"/>
        <v>19.3</v>
      </c>
      <c r="DM6" s="64">
        <f t="shared" si="11"/>
        <v>18.899999999999999</v>
      </c>
      <c r="DN6" s="64">
        <f t="shared" si="11"/>
        <v>19</v>
      </c>
      <c r="DO6" s="64">
        <f t="shared" si="11"/>
        <v>18.7</v>
      </c>
      <c r="DP6" s="64">
        <f t="shared" si="11"/>
        <v>18.3</v>
      </c>
      <c r="DQ6" s="64" t="str">
        <f>IF(DQ8="-","【-】","【"&amp;SUBSTITUTE(TEXT(DQ8,"#,##0.0"),"-","△")&amp;"】")</f>
        <v>【24.3】</v>
      </c>
      <c r="DR6" s="64">
        <f>IF(DR8="-",NA(),DR8)</f>
        <v>53.4</v>
      </c>
      <c r="DS6" s="64">
        <f t="shared" ref="DS6:EA6" si="12">IF(DS8="-",NA(),DS8)</f>
        <v>52.5</v>
      </c>
      <c r="DT6" s="64">
        <f t="shared" si="12"/>
        <v>55</v>
      </c>
      <c r="DU6" s="64">
        <f t="shared" si="12"/>
        <v>57</v>
      </c>
      <c r="DV6" s="64">
        <f t="shared" si="12"/>
        <v>57.8</v>
      </c>
      <c r="DW6" s="64">
        <f t="shared" si="12"/>
        <v>48</v>
      </c>
      <c r="DX6" s="64">
        <f t="shared" si="12"/>
        <v>52.2</v>
      </c>
      <c r="DY6" s="64">
        <f t="shared" si="12"/>
        <v>52.4</v>
      </c>
      <c r="DZ6" s="64">
        <f t="shared" si="12"/>
        <v>52.5</v>
      </c>
      <c r="EA6" s="64">
        <f t="shared" si="12"/>
        <v>53.5</v>
      </c>
      <c r="EB6" s="64" t="str">
        <f>IF(EB8="-","【-】","【"&amp;SUBSTITUTE(TEXT(EB8,"#,##0.0"),"-","△")&amp;"】")</f>
        <v>【51.6】</v>
      </c>
      <c r="EC6" s="64">
        <f>IF(EC8="-",NA(),EC8)</f>
        <v>70.5</v>
      </c>
      <c r="ED6" s="64">
        <f t="shared" ref="ED6:EL6" si="13">IF(ED8="-",NA(),ED8)</f>
        <v>66.8</v>
      </c>
      <c r="EE6" s="64">
        <f t="shared" si="13"/>
        <v>73.400000000000006</v>
      </c>
      <c r="EF6" s="64">
        <f t="shared" si="13"/>
        <v>78.099999999999994</v>
      </c>
      <c r="EG6" s="64">
        <f t="shared" si="13"/>
        <v>82.5</v>
      </c>
      <c r="EH6" s="64">
        <f t="shared" si="13"/>
        <v>63.3</v>
      </c>
      <c r="EI6" s="64">
        <f t="shared" si="13"/>
        <v>69.599999999999994</v>
      </c>
      <c r="EJ6" s="64">
        <f t="shared" si="13"/>
        <v>69.2</v>
      </c>
      <c r="EK6" s="64">
        <f t="shared" si="13"/>
        <v>69.7</v>
      </c>
      <c r="EL6" s="64">
        <f t="shared" si="13"/>
        <v>71.3</v>
      </c>
      <c r="EM6" s="64" t="str">
        <f>IF(EM8="-","【-】","【"&amp;SUBSTITUTE(TEXT(EM8,"#,##0.0"),"-","△")&amp;"】")</f>
        <v>【67.6】</v>
      </c>
      <c r="EN6" s="65">
        <f>IF(EN8="-",NA(),EN8)</f>
        <v>33786975</v>
      </c>
      <c r="EO6" s="65">
        <f t="shared" ref="EO6:EW6" si="14">IF(EO8="-",NA(),EO8)</f>
        <v>36995235</v>
      </c>
      <c r="EP6" s="65">
        <f t="shared" si="14"/>
        <v>36917078</v>
      </c>
      <c r="EQ6" s="65">
        <f t="shared" si="14"/>
        <v>36884902</v>
      </c>
      <c r="ER6" s="65">
        <f t="shared" si="14"/>
        <v>37294206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123</v>
      </c>
      <c r="B7" s="62">
        <f t="shared" ref="B7:AG7" si="15">B8</f>
        <v>2017</v>
      </c>
      <c r="C7" s="62">
        <f t="shared" si="15"/>
        <v>252131</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100床以上～200床未満</v>
      </c>
      <c r="O7" s="62" t="str">
        <f>O8</f>
        <v>非設置</v>
      </c>
      <c r="P7" s="62" t="str">
        <f>P8</f>
        <v>指定管理者(利用料金制)</v>
      </c>
      <c r="Q7" s="63">
        <f t="shared" si="15"/>
        <v>16</v>
      </c>
      <c r="R7" s="62" t="str">
        <f t="shared" si="15"/>
        <v>-</v>
      </c>
      <c r="S7" s="62" t="str">
        <f t="shared" si="15"/>
        <v>ド 訓</v>
      </c>
      <c r="T7" s="62" t="str">
        <f t="shared" si="15"/>
        <v>救 輪</v>
      </c>
      <c r="U7" s="63">
        <f>U8</f>
        <v>114604</v>
      </c>
      <c r="V7" s="63">
        <f>V8</f>
        <v>6203</v>
      </c>
      <c r="W7" s="62" t="str">
        <f>W8</f>
        <v>第２種該当</v>
      </c>
      <c r="X7" s="62" t="str">
        <f t="shared" si="15"/>
        <v>１０：１</v>
      </c>
      <c r="Y7" s="63">
        <f t="shared" si="15"/>
        <v>102</v>
      </c>
      <c r="Z7" s="63" t="str">
        <f t="shared" si="15"/>
        <v>-</v>
      </c>
      <c r="AA7" s="63" t="str">
        <f t="shared" si="15"/>
        <v>-</v>
      </c>
      <c r="AB7" s="63" t="str">
        <f t="shared" si="15"/>
        <v>-</v>
      </c>
      <c r="AC7" s="63" t="str">
        <f t="shared" si="15"/>
        <v>-</v>
      </c>
      <c r="AD7" s="63">
        <f t="shared" si="15"/>
        <v>102</v>
      </c>
      <c r="AE7" s="63">
        <f t="shared" si="15"/>
        <v>102</v>
      </c>
      <c r="AF7" s="63" t="str">
        <f t="shared" si="15"/>
        <v>-</v>
      </c>
      <c r="AG7" s="63">
        <f t="shared" si="15"/>
        <v>102</v>
      </c>
      <c r="AH7" s="64">
        <f>AH8</f>
        <v>91.6</v>
      </c>
      <c r="AI7" s="64">
        <f t="shared" ref="AI7:AQ7" si="16">AI8</f>
        <v>91.6</v>
      </c>
      <c r="AJ7" s="64">
        <f t="shared" si="16"/>
        <v>102.5</v>
      </c>
      <c r="AK7" s="64">
        <f t="shared" si="16"/>
        <v>100</v>
      </c>
      <c r="AL7" s="64">
        <f t="shared" si="16"/>
        <v>104.5</v>
      </c>
      <c r="AM7" s="64">
        <f t="shared" si="16"/>
        <v>96.3</v>
      </c>
      <c r="AN7" s="64">
        <f t="shared" si="16"/>
        <v>96.9</v>
      </c>
      <c r="AO7" s="64">
        <f t="shared" si="16"/>
        <v>98.3</v>
      </c>
      <c r="AP7" s="64">
        <f t="shared" si="16"/>
        <v>96.7</v>
      </c>
      <c r="AQ7" s="64">
        <f t="shared" si="16"/>
        <v>96.6</v>
      </c>
      <c r="AR7" s="64"/>
      <c r="AS7" s="64">
        <f>AS8</f>
        <v>82.2</v>
      </c>
      <c r="AT7" s="64">
        <f t="shared" ref="AT7:BB7" si="17">AT8</f>
        <v>69.2</v>
      </c>
      <c r="AU7" s="64">
        <f t="shared" si="17"/>
        <v>83.7</v>
      </c>
      <c r="AV7" s="64">
        <f t="shared" si="17"/>
        <v>83</v>
      </c>
      <c r="AW7" s="64">
        <f t="shared" si="17"/>
        <v>88.5</v>
      </c>
      <c r="AX7" s="64">
        <f t="shared" si="17"/>
        <v>86.6</v>
      </c>
      <c r="AY7" s="64">
        <f t="shared" si="17"/>
        <v>85.4</v>
      </c>
      <c r="AZ7" s="64">
        <f t="shared" si="17"/>
        <v>85.3</v>
      </c>
      <c r="BA7" s="64">
        <f t="shared" si="17"/>
        <v>84.2</v>
      </c>
      <c r="BB7" s="64">
        <f t="shared" si="17"/>
        <v>83.9</v>
      </c>
      <c r="BC7" s="64"/>
      <c r="BD7" s="64">
        <f>BD8</f>
        <v>16.100000000000001</v>
      </c>
      <c r="BE7" s="64">
        <f t="shared" ref="BE7:BM7" si="18">BE8</f>
        <v>16.100000000000001</v>
      </c>
      <c r="BF7" s="64">
        <f t="shared" si="18"/>
        <v>12.5</v>
      </c>
      <c r="BG7" s="64">
        <f t="shared" si="18"/>
        <v>14.2</v>
      </c>
      <c r="BH7" s="64">
        <f t="shared" si="18"/>
        <v>9.9</v>
      </c>
      <c r="BI7" s="64">
        <f t="shared" si="18"/>
        <v>121</v>
      </c>
      <c r="BJ7" s="64">
        <f t="shared" si="18"/>
        <v>112.9</v>
      </c>
      <c r="BK7" s="64">
        <f t="shared" si="18"/>
        <v>118.9</v>
      </c>
      <c r="BL7" s="64">
        <f t="shared" si="18"/>
        <v>119.5</v>
      </c>
      <c r="BM7" s="64">
        <f t="shared" si="18"/>
        <v>116.9</v>
      </c>
      <c r="BN7" s="64"/>
      <c r="BO7" s="64">
        <f>BO8</f>
        <v>30.9</v>
      </c>
      <c r="BP7" s="64">
        <f t="shared" ref="BP7:BX7" si="19">BP8</f>
        <v>34.299999999999997</v>
      </c>
      <c r="BQ7" s="64">
        <f t="shared" si="19"/>
        <v>40.799999999999997</v>
      </c>
      <c r="BR7" s="64">
        <f t="shared" si="19"/>
        <v>63.3</v>
      </c>
      <c r="BS7" s="64">
        <f t="shared" si="19"/>
        <v>70.8</v>
      </c>
      <c r="BT7" s="64">
        <f t="shared" si="19"/>
        <v>68.5</v>
      </c>
      <c r="BU7" s="64">
        <f t="shared" si="19"/>
        <v>68.3</v>
      </c>
      <c r="BV7" s="64">
        <f t="shared" si="19"/>
        <v>67.900000000000006</v>
      </c>
      <c r="BW7" s="64">
        <f t="shared" si="19"/>
        <v>69.8</v>
      </c>
      <c r="BX7" s="64">
        <f t="shared" si="19"/>
        <v>69.7</v>
      </c>
      <c r="BY7" s="64"/>
      <c r="BZ7" s="65">
        <f>BZ8</f>
        <v>27895</v>
      </c>
      <c r="CA7" s="65">
        <f t="shared" ref="CA7:CI7" si="20">CA8</f>
        <v>31766</v>
      </c>
      <c r="CB7" s="65">
        <f t="shared" si="20"/>
        <v>35137</v>
      </c>
      <c r="CC7" s="65">
        <f t="shared" si="20"/>
        <v>31282</v>
      </c>
      <c r="CD7" s="65">
        <f t="shared" si="20"/>
        <v>32895</v>
      </c>
      <c r="CE7" s="65">
        <f t="shared" si="20"/>
        <v>31585</v>
      </c>
      <c r="CF7" s="65">
        <f t="shared" si="20"/>
        <v>32431</v>
      </c>
      <c r="CG7" s="65">
        <f t="shared" si="20"/>
        <v>32532</v>
      </c>
      <c r="CH7" s="65">
        <f t="shared" si="20"/>
        <v>33492</v>
      </c>
      <c r="CI7" s="65">
        <f t="shared" si="20"/>
        <v>34136</v>
      </c>
      <c r="CJ7" s="64"/>
      <c r="CK7" s="65">
        <f>CK8</f>
        <v>17397</v>
      </c>
      <c r="CL7" s="65">
        <f t="shared" ref="CL7:CT7" si="21">CL8</f>
        <v>17354</v>
      </c>
      <c r="CM7" s="65">
        <f t="shared" si="21"/>
        <v>20209</v>
      </c>
      <c r="CN7" s="65">
        <f t="shared" si="21"/>
        <v>11711</v>
      </c>
      <c r="CO7" s="65">
        <f t="shared" si="21"/>
        <v>11935</v>
      </c>
      <c r="CP7" s="65">
        <f t="shared" si="21"/>
        <v>9437</v>
      </c>
      <c r="CQ7" s="65">
        <f t="shared" si="21"/>
        <v>9726</v>
      </c>
      <c r="CR7" s="65">
        <f t="shared" si="21"/>
        <v>10037</v>
      </c>
      <c r="CS7" s="65">
        <f t="shared" si="21"/>
        <v>9976</v>
      </c>
      <c r="CT7" s="65">
        <f t="shared" si="21"/>
        <v>10130</v>
      </c>
      <c r="CU7" s="64"/>
      <c r="CV7" s="64">
        <f>CV8</f>
        <v>63.5</v>
      </c>
      <c r="CW7" s="64">
        <f t="shared" ref="CW7:DE7" si="22">CW8</f>
        <v>83.4</v>
      </c>
      <c r="CX7" s="64">
        <f t="shared" si="22"/>
        <v>51.3</v>
      </c>
      <c r="CY7" s="64">
        <f t="shared" si="22"/>
        <v>67.8</v>
      </c>
      <c r="CZ7" s="64">
        <f t="shared" si="22"/>
        <v>62.4</v>
      </c>
      <c r="DA7" s="64">
        <f t="shared" si="22"/>
        <v>61.2</v>
      </c>
      <c r="DB7" s="64">
        <f t="shared" si="22"/>
        <v>62.1</v>
      </c>
      <c r="DC7" s="64">
        <f t="shared" si="22"/>
        <v>62.5</v>
      </c>
      <c r="DD7" s="64">
        <f t="shared" si="22"/>
        <v>63.4</v>
      </c>
      <c r="DE7" s="64">
        <f t="shared" si="22"/>
        <v>63.4</v>
      </c>
      <c r="DF7" s="64"/>
      <c r="DG7" s="64">
        <f>DG8</f>
        <v>34.4</v>
      </c>
      <c r="DH7" s="64">
        <f t="shared" ref="DH7:DP7" si="23">DH8</f>
        <v>36.4</v>
      </c>
      <c r="DI7" s="64">
        <f t="shared" si="23"/>
        <v>40.299999999999997</v>
      </c>
      <c r="DJ7" s="64">
        <f t="shared" si="23"/>
        <v>22.1</v>
      </c>
      <c r="DK7" s="64">
        <f t="shared" si="23"/>
        <v>20.9</v>
      </c>
      <c r="DL7" s="64">
        <f t="shared" si="23"/>
        <v>19.3</v>
      </c>
      <c r="DM7" s="64">
        <f t="shared" si="23"/>
        <v>18.899999999999999</v>
      </c>
      <c r="DN7" s="64">
        <f t="shared" si="23"/>
        <v>19</v>
      </c>
      <c r="DO7" s="64">
        <f t="shared" si="23"/>
        <v>18.7</v>
      </c>
      <c r="DP7" s="64">
        <f t="shared" si="23"/>
        <v>18.3</v>
      </c>
      <c r="DQ7" s="64"/>
      <c r="DR7" s="64">
        <f>DR8</f>
        <v>53.4</v>
      </c>
      <c r="DS7" s="64">
        <f t="shared" ref="DS7:EA7" si="24">DS8</f>
        <v>52.5</v>
      </c>
      <c r="DT7" s="64">
        <f t="shared" si="24"/>
        <v>55</v>
      </c>
      <c r="DU7" s="64">
        <f t="shared" si="24"/>
        <v>57</v>
      </c>
      <c r="DV7" s="64">
        <f t="shared" si="24"/>
        <v>57.8</v>
      </c>
      <c r="DW7" s="64">
        <f t="shared" si="24"/>
        <v>48</v>
      </c>
      <c r="DX7" s="64">
        <f t="shared" si="24"/>
        <v>52.2</v>
      </c>
      <c r="DY7" s="64">
        <f t="shared" si="24"/>
        <v>52.4</v>
      </c>
      <c r="DZ7" s="64">
        <f t="shared" si="24"/>
        <v>52.5</v>
      </c>
      <c r="EA7" s="64">
        <f t="shared" si="24"/>
        <v>53.5</v>
      </c>
      <c r="EB7" s="64"/>
      <c r="EC7" s="64">
        <f>EC8</f>
        <v>70.5</v>
      </c>
      <c r="ED7" s="64">
        <f t="shared" ref="ED7:EL7" si="25">ED8</f>
        <v>66.8</v>
      </c>
      <c r="EE7" s="64">
        <f t="shared" si="25"/>
        <v>73.400000000000006</v>
      </c>
      <c r="EF7" s="64">
        <f t="shared" si="25"/>
        <v>78.099999999999994</v>
      </c>
      <c r="EG7" s="64">
        <f t="shared" si="25"/>
        <v>82.5</v>
      </c>
      <c r="EH7" s="64">
        <f t="shared" si="25"/>
        <v>63.3</v>
      </c>
      <c r="EI7" s="64">
        <f t="shared" si="25"/>
        <v>69.599999999999994</v>
      </c>
      <c r="EJ7" s="64">
        <f t="shared" si="25"/>
        <v>69.2</v>
      </c>
      <c r="EK7" s="64">
        <f t="shared" si="25"/>
        <v>69.7</v>
      </c>
      <c r="EL7" s="64">
        <f t="shared" si="25"/>
        <v>71.3</v>
      </c>
      <c r="EM7" s="64"/>
      <c r="EN7" s="65">
        <f>EN8</f>
        <v>33786975</v>
      </c>
      <c r="EO7" s="65">
        <f t="shared" ref="EO7:EW7" si="26">EO8</f>
        <v>36995235</v>
      </c>
      <c r="EP7" s="65">
        <f t="shared" si="26"/>
        <v>36917078</v>
      </c>
      <c r="EQ7" s="65">
        <f t="shared" si="26"/>
        <v>36884902</v>
      </c>
      <c r="ER7" s="65">
        <f t="shared" si="26"/>
        <v>37294206</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252131</v>
      </c>
      <c r="D8" s="67">
        <v>46</v>
      </c>
      <c r="E8" s="67">
        <v>6</v>
      </c>
      <c r="F8" s="67">
        <v>0</v>
      </c>
      <c r="G8" s="67">
        <v>2</v>
      </c>
      <c r="H8" s="67" t="s">
        <v>124</v>
      </c>
      <c r="I8" s="67" t="s">
        <v>125</v>
      </c>
      <c r="J8" s="67" t="s">
        <v>126</v>
      </c>
      <c r="K8" s="67" t="s">
        <v>127</v>
      </c>
      <c r="L8" s="67" t="s">
        <v>128</v>
      </c>
      <c r="M8" s="67" t="s">
        <v>129</v>
      </c>
      <c r="N8" s="67" t="s">
        <v>130</v>
      </c>
      <c r="O8" s="67" t="s">
        <v>131</v>
      </c>
      <c r="P8" s="67" t="s">
        <v>132</v>
      </c>
      <c r="Q8" s="68">
        <v>16</v>
      </c>
      <c r="R8" s="67" t="s">
        <v>133</v>
      </c>
      <c r="S8" s="67" t="s">
        <v>134</v>
      </c>
      <c r="T8" s="67" t="s">
        <v>135</v>
      </c>
      <c r="U8" s="68">
        <v>114604</v>
      </c>
      <c r="V8" s="68">
        <v>6203</v>
      </c>
      <c r="W8" s="67" t="s">
        <v>136</v>
      </c>
      <c r="X8" s="69" t="s">
        <v>137</v>
      </c>
      <c r="Y8" s="68">
        <v>102</v>
      </c>
      <c r="Z8" s="68" t="s">
        <v>133</v>
      </c>
      <c r="AA8" s="68" t="s">
        <v>133</v>
      </c>
      <c r="AB8" s="68" t="s">
        <v>133</v>
      </c>
      <c r="AC8" s="68" t="s">
        <v>133</v>
      </c>
      <c r="AD8" s="68">
        <v>102</v>
      </c>
      <c r="AE8" s="68">
        <v>102</v>
      </c>
      <c r="AF8" s="68" t="s">
        <v>133</v>
      </c>
      <c r="AG8" s="68">
        <v>102</v>
      </c>
      <c r="AH8" s="70">
        <v>91.6</v>
      </c>
      <c r="AI8" s="70">
        <v>91.6</v>
      </c>
      <c r="AJ8" s="70">
        <v>102.5</v>
      </c>
      <c r="AK8" s="70">
        <v>100</v>
      </c>
      <c r="AL8" s="70">
        <v>104.5</v>
      </c>
      <c r="AM8" s="70">
        <v>96.3</v>
      </c>
      <c r="AN8" s="70">
        <v>96.9</v>
      </c>
      <c r="AO8" s="70">
        <v>98.3</v>
      </c>
      <c r="AP8" s="70">
        <v>96.7</v>
      </c>
      <c r="AQ8" s="70">
        <v>96.6</v>
      </c>
      <c r="AR8" s="70">
        <v>98.5</v>
      </c>
      <c r="AS8" s="70">
        <v>82.2</v>
      </c>
      <c r="AT8" s="70">
        <v>69.2</v>
      </c>
      <c r="AU8" s="70">
        <v>83.7</v>
      </c>
      <c r="AV8" s="70">
        <v>83</v>
      </c>
      <c r="AW8" s="70">
        <v>88.5</v>
      </c>
      <c r="AX8" s="70">
        <v>86.6</v>
      </c>
      <c r="AY8" s="70">
        <v>85.4</v>
      </c>
      <c r="AZ8" s="70">
        <v>85.3</v>
      </c>
      <c r="BA8" s="70">
        <v>84.2</v>
      </c>
      <c r="BB8" s="70">
        <v>83.9</v>
      </c>
      <c r="BC8" s="70">
        <v>89.7</v>
      </c>
      <c r="BD8" s="71">
        <v>16.100000000000001</v>
      </c>
      <c r="BE8" s="71">
        <v>16.100000000000001</v>
      </c>
      <c r="BF8" s="71">
        <v>12.5</v>
      </c>
      <c r="BG8" s="71">
        <v>14.2</v>
      </c>
      <c r="BH8" s="71">
        <v>9.9</v>
      </c>
      <c r="BI8" s="71">
        <v>121</v>
      </c>
      <c r="BJ8" s="71">
        <v>112.9</v>
      </c>
      <c r="BK8" s="71">
        <v>118.9</v>
      </c>
      <c r="BL8" s="71">
        <v>119.5</v>
      </c>
      <c r="BM8" s="71">
        <v>116.9</v>
      </c>
      <c r="BN8" s="71">
        <v>64.7</v>
      </c>
      <c r="BO8" s="70">
        <v>30.9</v>
      </c>
      <c r="BP8" s="70">
        <v>34.299999999999997</v>
      </c>
      <c r="BQ8" s="70">
        <v>40.799999999999997</v>
      </c>
      <c r="BR8" s="70">
        <v>63.3</v>
      </c>
      <c r="BS8" s="70">
        <v>70.8</v>
      </c>
      <c r="BT8" s="70">
        <v>68.5</v>
      </c>
      <c r="BU8" s="70">
        <v>68.3</v>
      </c>
      <c r="BV8" s="70">
        <v>67.900000000000006</v>
      </c>
      <c r="BW8" s="70">
        <v>69.8</v>
      </c>
      <c r="BX8" s="70">
        <v>69.7</v>
      </c>
      <c r="BY8" s="70">
        <v>74.8</v>
      </c>
      <c r="BZ8" s="71">
        <v>27895</v>
      </c>
      <c r="CA8" s="71">
        <v>31766</v>
      </c>
      <c r="CB8" s="71">
        <v>35137</v>
      </c>
      <c r="CC8" s="71">
        <v>31282</v>
      </c>
      <c r="CD8" s="71">
        <v>32895</v>
      </c>
      <c r="CE8" s="71">
        <v>31585</v>
      </c>
      <c r="CF8" s="71">
        <v>32431</v>
      </c>
      <c r="CG8" s="71">
        <v>32532</v>
      </c>
      <c r="CH8" s="71">
        <v>33492</v>
      </c>
      <c r="CI8" s="71">
        <v>34136</v>
      </c>
      <c r="CJ8" s="70">
        <v>50718</v>
      </c>
      <c r="CK8" s="71">
        <v>17397</v>
      </c>
      <c r="CL8" s="71">
        <v>17354</v>
      </c>
      <c r="CM8" s="71">
        <v>20209</v>
      </c>
      <c r="CN8" s="71">
        <v>11711</v>
      </c>
      <c r="CO8" s="71">
        <v>11935</v>
      </c>
      <c r="CP8" s="71">
        <v>9437</v>
      </c>
      <c r="CQ8" s="71">
        <v>9726</v>
      </c>
      <c r="CR8" s="71">
        <v>10037</v>
      </c>
      <c r="CS8" s="71">
        <v>9976</v>
      </c>
      <c r="CT8" s="71">
        <v>10130</v>
      </c>
      <c r="CU8" s="70">
        <v>14202</v>
      </c>
      <c r="CV8" s="71">
        <v>63.5</v>
      </c>
      <c r="CW8" s="71">
        <v>83.4</v>
      </c>
      <c r="CX8" s="71">
        <v>51.3</v>
      </c>
      <c r="CY8" s="71">
        <v>67.8</v>
      </c>
      <c r="CZ8" s="71">
        <v>62.4</v>
      </c>
      <c r="DA8" s="71">
        <v>61.2</v>
      </c>
      <c r="DB8" s="71">
        <v>62.1</v>
      </c>
      <c r="DC8" s="71">
        <v>62.5</v>
      </c>
      <c r="DD8" s="71">
        <v>63.4</v>
      </c>
      <c r="DE8" s="71">
        <v>63.4</v>
      </c>
      <c r="DF8" s="71">
        <v>55</v>
      </c>
      <c r="DG8" s="71">
        <v>34.4</v>
      </c>
      <c r="DH8" s="71">
        <v>36.4</v>
      </c>
      <c r="DI8" s="71">
        <v>40.299999999999997</v>
      </c>
      <c r="DJ8" s="71">
        <v>22.1</v>
      </c>
      <c r="DK8" s="71">
        <v>20.9</v>
      </c>
      <c r="DL8" s="71">
        <v>19.3</v>
      </c>
      <c r="DM8" s="71">
        <v>18.899999999999999</v>
      </c>
      <c r="DN8" s="71">
        <v>19</v>
      </c>
      <c r="DO8" s="71">
        <v>18.7</v>
      </c>
      <c r="DP8" s="71">
        <v>18.3</v>
      </c>
      <c r="DQ8" s="71">
        <v>24.3</v>
      </c>
      <c r="DR8" s="70">
        <v>53.4</v>
      </c>
      <c r="DS8" s="70">
        <v>52.5</v>
      </c>
      <c r="DT8" s="70">
        <v>55</v>
      </c>
      <c r="DU8" s="70">
        <v>57</v>
      </c>
      <c r="DV8" s="70">
        <v>57.8</v>
      </c>
      <c r="DW8" s="70">
        <v>48</v>
      </c>
      <c r="DX8" s="70">
        <v>52.2</v>
      </c>
      <c r="DY8" s="70">
        <v>52.4</v>
      </c>
      <c r="DZ8" s="70">
        <v>52.5</v>
      </c>
      <c r="EA8" s="70">
        <v>53.5</v>
      </c>
      <c r="EB8" s="70">
        <v>51.6</v>
      </c>
      <c r="EC8" s="70">
        <v>70.5</v>
      </c>
      <c r="ED8" s="70">
        <v>66.8</v>
      </c>
      <c r="EE8" s="70">
        <v>73.400000000000006</v>
      </c>
      <c r="EF8" s="70">
        <v>78.099999999999994</v>
      </c>
      <c r="EG8" s="70">
        <v>82.5</v>
      </c>
      <c r="EH8" s="70">
        <v>63.3</v>
      </c>
      <c r="EI8" s="70">
        <v>69.599999999999994</v>
      </c>
      <c r="EJ8" s="70">
        <v>69.2</v>
      </c>
      <c r="EK8" s="70">
        <v>69.7</v>
      </c>
      <c r="EL8" s="70">
        <v>71.3</v>
      </c>
      <c r="EM8" s="70">
        <v>67.599999999999994</v>
      </c>
      <c r="EN8" s="71">
        <v>33786975</v>
      </c>
      <c r="EO8" s="71">
        <v>36995235</v>
      </c>
      <c r="EP8" s="71">
        <v>36917078</v>
      </c>
      <c r="EQ8" s="71">
        <v>36884902</v>
      </c>
      <c r="ER8" s="71">
        <v>37294206</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ｶﾜｺﾞｴ ﾏｲｺ</cp:lastModifiedBy>
  <cp:lastPrinted>2019-01-22T09:00:45Z</cp:lastPrinted>
  <dcterms:created xsi:type="dcterms:W3CDTF">2018-12-07T10:44:52Z</dcterms:created>
  <dcterms:modified xsi:type="dcterms:W3CDTF">2019-01-24T08:00:05Z</dcterms:modified>
</cp:coreProperties>
</file>