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groups\（湖南市）上下水道総務課\庶務担当（上水道）\⑧調査回答\H30調査\H31.1.18 公営企業に係る経営比較分析表（平成29年度決算）の分析等について\"/>
    </mc:Choice>
  </mc:AlternateContent>
  <workbookProtection workbookAlgorithmName="SHA-512" workbookHashValue="w/Mp5X2pHGcWRr4AWHLk00IcyHyI8VcUS0ah1srlyJ4tuJYU+VQTxYMMI0Up5Q7ZQOo8CapErX5ySaCGTCRZmQ==" workbookSaltValue="Z3Om/M9AxcjxDqfUcDbCIQ==" workbookSpinCount="100000" lockStructure="1"/>
  <bookViews>
    <workbookView xWindow="0" yWindow="0" windowWidth="24285" windowHeight="107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<sst xmlns="http://schemas.openxmlformats.org/spreadsheetml/2006/main" count="232" uniqueCount="120">
  <si>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</si>
  <si>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</si>
  <si>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</si>
  <si>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</si>
  <si>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</si>
  <si>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</si>
  <si>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</si>
  <si>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</si>
  <si>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</si>
  <si>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</si>
  <si>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</si>
  <si>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</si>
  <si>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</si>
  <si>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</si>
  <si>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</si>
  <si>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</si>
  <si>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</si>
  <si>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</si>
  <si>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</si>
  <si>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</si>
  <si>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</si>
  <si>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</si>
  <si>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</si>
  <si>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</si>
  <si>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</si>
  <si>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</si>
  <si>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</si>
  <si>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</si>
  <si>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</si>
  <si>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</si>
  <si>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</si>
  <si>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</si>
  <si>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</si>
  <si>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</si>
  <si>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</si>
  <si>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</si>
  <si>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</si>
  <si>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</si>
  <si>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</si>
  <si>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</si>
  <si>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</si>
  <si>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</si>
  <si>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</si>
  <si>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</si>
  <si>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</si>
  <si>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</si>
  <si>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</si>
  <si>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</si>
  <si>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</si>
  <si>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</si>
  <si>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</si>
  <si>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</si>
  <si>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</si>
  <si>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</si>
  <si>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</si>
  <si>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</si>
  <si>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</si>
  <si>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</si>
  <si>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</si>
  <si>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</si>
  <si>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</si>
  <si>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</si>
  <si>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</si>
  <si>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</si>
  <si>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</si>
  <si>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</si>
  <si>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</si>
  <si>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</si>
  <si>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</si>
  <si>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</si>
  <si>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</si>
  <si>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</si>
  <si>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</si>
  <si>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</si>
  <si>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</si>
  <si>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</si>
  <si>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</si>
  <si>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</si>
  <si>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</si>
  <si>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</si>
  <si>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</si>
  <si>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</si>
  <si>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</si>
  <si>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</si>
  <si>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</si>
  <si>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</si>
  <si>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</si>
  <si>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</si>
  <si>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</si>
  <si>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</si>
  <si>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</si>
  <si>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</si>
  <si>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</si>
  <si>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</si>
  <si>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</si>
  <si>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</si>
  <si>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</si>
  <si>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</si>
  <si>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</si>
  <si>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</si>
  <si>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</si>
  <si>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</si>
  <si>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</si>
  <si>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</si>
  <si>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</si>
  <si>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</si>
  <si>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</si>
  <si>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</si>
  <si>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</si>
  <si>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</si>
  <si>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</si>
  <si>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</si>
  <si>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</si>
  <si>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</si>
  <si>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</si>
  <si>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</si>
  <si>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</si>
  <si>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全体的におおむね健全で安定した経営状況である。
今後は、有収水量の減少が見込まれ、管路更新事業に多額の費用が必要になるため、アセットマネジメント計画を活用し、更新計画ならびに経営戦略をもとに中長期的な視点から収支バランスを考慮した健全経営を図りたい。</t>
    <rPh sb="0" eb="3">
      <t>ゼンタイテキ</t>
    </rPh>
    <rPh sb="8" eb="10">
      <t>ケンゼン</t>
    </rPh>
    <rPh sb="11" eb="13">
      <t>アンテイ</t>
    </rPh>
    <rPh sb="15" eb="17">
      <t>ケイエイ</t>
    </rPh>
    <rPh sb="17" eb="19">
      <t>ジョウキョウ</t>
    </rPh>
    <rPh sb="24" eb="26">
      <t>コンゴ</t>
    </rPh>
    <rPh sb="28" eb="30">
      <t>ユウシュウ</t>
    </rPh>
    <rPh sb="30" eb="32">
      <t>スイリョウ</t>
    </rPh>
    <rPh sb="33" eb="35">
      <t>ゲンショウ</t>
    </rPh>
    <rPh sb="36" eb="38">
      <t>ミコ</t>
    </rPh>
    <rPh sb="41" eb="43">
      <t>カンロ</t>
    </rPh>
    <rPh sb="43" eb="45">
      <t>コウシン</t>
    </rPh>
    <rPh sb="45" eb="47">
      <t>ジギョウ</t>
    </rPh>
    <rPh sb="48" eb="50">
      <t>タガク</t>
    </rPh>
    <rPh sb="51" eb="53">
      <t>ヒヨウ</t>
    </rPh>
    <rPh sb="54" eb="56">
      <t>ヒツヨウ</t>
    </rPh>
    <rPh sb="72" eb="74">
      <t>ケイカク</t>
    </rPh>
    <rPh sb="75" eb="77">
      <t>カツヨウ</t>
    </rPh>
    <rPh sb="79" eb="81">
      <t>コウシン</t>
    </rPh>
    <rPh sb="81" eb="83">
      <t>ケイカク</t>
    </rPh>
    <rPh sb="87" eb="89">
      <t>ケイエイ</t>
    </rPh>
    <rPh sb="89" eb="91">
      <t>センリャク</t>
    </rPh>
    <rPh sb="95" eb="99">
      <t>チュウチョウキテキ</t>
    </rPh>
    <rPh sb="100" eb="102">
      <t>シテン</t>
    </rPh>
    <rPh sb="104" eb="106">
      <t>シュウシ</t>
    </rPh>
    <rPh sb="111" eb="113">
      <t>コウリョ</t>
    </rPh>
    <rPh sb="115" eb="117">
      <t>ケンゼン</t>
    </rPh>
    <rPh sb="117" eb="119">
      <t>ケイエイ</t>
    </rPh>
    <rPh sb="120" eb="121">
      <t>ハカ</t>
    </rPh>
    <phoneticPr fontId="4"/>
  </si>
  <si>
    <t xml:space="preserve">
①経常収支比率は、１００％以上を維持しており、収益で費用を賄えております。
②累積欠損金は０％であり、現在も累積欠損金については、発生しておりませんので経営状況は健全であると考えられる。
⑤平成26年の料金改定以降は、回収率が１００％を超えており安定した収入が見込める。
⑧有収率については、類似団体より上回っており、施設の稼働状況が収益に反映されている状況である。</t>
    <rPh sb="2" eb="4">
      <t>ケイジョウ</t>
    </rPh>
    <rPh sb="4" eb="6">
      <t>シュウシ</t>
    </rPh>
    <rPh sb="6" eb="8">
      <t>ヒリツ</t>
    </rPh>
    <rPh sb="14" eb="16">
      <t>イジョウ</t>
    </rPh>
    <rPh sb="17" eb="19">
      <t>イジ</t>
    </rPh>
    <rPh sb="24" eb="26">
      <t>シュウエキ</t>
    </rPh>
    <rPh sb="27" eb="29">
      <t>ヒヨウ</t>
    </rPh>
    <rPh sb="30" eb="31">
      <t>マカナ</t>
    </rPh>
    <rPh sb="96" eb="98">
      <t>ヘイセイ</t>
    </rPh>
    <rPh sb="100" eb="101">
      <t>ネン</t>
    </rPh>
    <rPh sb="102" eb="104">
      <t>リョウキン</t>
    </rPh>
    <rPh sb="104" eb="106">
      <t>カイテイ</t>
    </rPh>
    <rPh sb="106" eb="108">
      <t>イコウ</t>
    </rPh>
    <rPh sb="110" eb="112">
      <t>カイシュウ</t>
    </rPh>
    <rPh sb="112" eb="113">
      <t>リツ</t>
    </rPh>
    <rPh sb="119" eb="120">
      <t>コ</t>
    </rPh>
    <rPh sb="124" eb="126">
      <t>アンテイ</t>
    </rPh>
    <rPh sb="128" eb="130">
      <t>シュウニュウ</t>
    </rPh>
    <rPh sb="131" eb="133">
      <t>ミコ</t>
    </rPh>
    <rPh sb="138" eb="141">
      <t>ユウシュウリツ</t>
    </rPh>
    <rPh sb="147" eb="149">
      <t>ルイジ</t>
    </rPh>
    <rPh sb="149" eb="151">
      <t>ダンタイ</t>
    </rPh>
    <rPh sb="153" eb="155">
      <t>ウワマワ</t>
    </rPh>
    <rPh sb="160" eb="162">
      <t>シセツ</t>
    </rPh>
    <rPh sb="163" eb="165">
      <t>カドウ</t>
    </rPh>
    <rPh sb="165" eb="167">
      <t>ジョウキョウ</t>
    </rPh>
    <rPh sb="168" eb="170">
      <t>シュウエキ</t>
    </rPh>
    <rPh sb="171" eb="173">
      <t>ハンエイ</t>
    </rPh>
    <rPh sb="178" eb="180">
      <t>ジョウキョウ</t>
    </rPh>
    <phoneticPr fontId="4"/>
  </si>
  <si>
    <t>①有形固定資産減価償却率については、微増傾向にあるが、今後は施設更新計画に基づく老朽化した施設等の更新を進めるとともに、維持管理の最適化に努めながら、安定給水の確保を図る。</t>
    <rPh sb="1" eb="3">
      <t>ユウケイ</t>
    </rPh>
    <rPh sb="3" eb="5">
      <t>コテイ</t>
    </rPh>
    <rPh sb="5" eb="7">
      <t>シサン</t>
    </rPh>
    <rPh sb="7" eb="9">
      <t>ゲンカ</t>
    </rPh>
    <rPh sb="9" eb="11">
      <t>ショウキャク</t>
    </rPh>
    <rPh sb="11" eb="12">
      <t>リツ</t>
    </rPh>
    <rPh sb="18" eb="20">
      <t>ビゾウ</t>
    </rPh>
    <rPh sb="20" eb="22">
      <t>ケイコウ</t>
    </rPh>
    <rPh sb="27" eb="29">
      <t>コンゴ</t>
    </rPh>
    <rPh sb="30" eb="32">
      <t>シセツ</t>
    </rPh>
    <rPh sb="32" eb="34">
      <t>コウシン</t>
    </rPh>
    <rPh sb="34" eb="36">
      <t>ケイカク</t>
    </rPh>
    <rPh sb="37" eb="38">
      <t>モト</t>
    </rPh>
    <rPh sb="40" eb="43">
      <t>ロウキュウカ</t>
    </rPh>
    <rPh sb="45" eb="47">
      <t>シセツ</t>
    </rPh>
    <rPh sb="47" eb="48">
      <t>トウ</t>
    </rPh>
    <rPh sb="49" eb="51">
      <t>コウシン</t>
    </rPh>
    <rPh sb="52" eb="53">
      <t>スス</t>
    </rPh>
    <rPh sb="60" eb="62">
      <t>イジ</t>
    </rPh>
    <rPh sb="62" eb="64">
      <t>カンリ</t>
    </rPh>
    <rPh sb="65" eb="68">
      <t>サイテキカ</t>
    </rPh>
    <rPh sb="69" eb="70">
      <t>ツト</t>
    </rPh>
    <rPh sb="75" eb="77">
      <t>アンテイ</t>
    </rPh>
    <rPh sb="77" eb="79">
      <t>キュウスイ</t>
    </rPh>
    <rPh sb="80" eb="82">
      <t>カクホ</t>
    </rPh>
    <rPh sb="83" eb="8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</si>
</sst>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0.64</c:v>
                </c:pt>
                <c:pt idx="1">
                  <c:v>0.39</c:v>
                </c:pt>
                <c:pt idx="2">
                  <c:v>0.8</c:v>
                </c:pt>
                <c:pt idx="3">
                  <c:v>0.75</c:v>
                </c:pt>
                <c:pt idx="4">
                  <c:v>0.56000000000000005</c:v>
                </c:pt>
              </c:numCache>
            </c:numRef>
          </c:val>
          <c:extLst>
            <c:ext xmlns:c16="http://schemas.microsoft.com/office/drawing/2014/chart" uri="{C3380CC4-5D6E-409C-BE32-E72D297353CC}">
              <c16:uniqueId val="{00000000-B6A8-46B1-B4D1-A8F1316D4F9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B6A8-46B1-B4D1-A8F1316D4F9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57.11</c:v>
                </c:pt>
                <c:pt idx="1">
                  <c:v>56.32</c:v>
                </c:pt>
                <c:pt idx="2">
                  <c:v>56.92</c:v>
                </c:pt>
                <c:pt idx="3">
                  <c:v>57.34</c:v>
                </c:pt>
                <c:pt idx="4">
                  <c:v>58.04</c:v>
                </c:pt>
              </c:numCache>
            </c:numRef>
          </c:val>
          <c:extLst>
            <c:ext xmlns:c16="http://schemas.microsoft.com/office/drawing/2014/chart" uri="{C3380CC4-5D6E-409C-BE32-E72D297353CC}">
              <c16:uniqueId val="{00000000-9F62-4E94-9754-90AEE82CC2D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9F62-4E94-9754-90AEE82CC2D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90.05</c:v>
                </c:pt>
                <c:pt idx="1">
                  <c:v>90.18</c:v>
                </c:pt>
                <c:pt idx="2">
                  <c:v>89.15</c:v>
                </c:pt>
                <c:pt idx="3">
                  <c:v>89.6</c:v>
                </c:pt>
                <c:pt idx="4">
                  <c:v>87.97</c:v>
                </c:pt>
              </c:numCache>
            </c:numRef>
          </c:val>
          <c:extLst>
            <c:ext xmlns:c16="http://schemas.microsoft.com/office/drawing/2014/chart" uri="{C3380CC4-5D6E-409C-BE32-E72D297353CC}">
              <c16:uniqueId val="{00000000-829A-4726-838C-2FD94C01EED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829A-4726-838C-2FD94C01EED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99.11</c:v>
                </c:pt>
                <c:pt idx="1">
                  <c:v>108.43</c:v>
                </c:pt>
                <c:pt idx="2">
                  <c:v>109.09</c:v>
                </c:pt>
                <c:pt idx="3">
                  <c:v>107.05</c:v>
                </c:pt>
                <c:pt idx="4">
                  <c:v>105.11</c:v>
                </c:pt>
              </c:numCache>
            </c:numRef>
          </c:val>
          <c:extLst>
            <c:ext xmlns:c16="http://schemas.microsoft.com/office/drawing/2014/chart" uri="{C3380CC4-5D6E-409C-BE32-E72D297353CC}">
              <c16:uniqueId val="{00000000-9AB2-4337-B976-B27904F3800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9AB2-4337-B976-B27904F3800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33.39</c:v>
                </c:pt>
                <c:pt idx="1">
                  <c:v>44.58</c:v>
                </c:pt>
                <c:pt idx="2">
                  <c:v>45.57</c:v>
                </c:pt>
                <c:pt idx="3">
                  <c:v>46.86</c:v>
                </c:pt>
                <c:pt idx="4">
                  <c:v>47.41</c:v>
                </c:pt>
              </c:numCache>
            </c:numRef>
          </c:val>
          <c:extLst>
            <c:ext xmlns:c16="http://schemas.microsoft.com/office/drawing/2014/chart" uri="{C3380CC4-5D6E-409C-BE32-E72D297353CC}">
              <c16:uniqueId val="{00000000-643D-4104-A1F1-3A875A38CE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643D-4104-A1F1-3A875A38CE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42-4321-8D46-28E2B16FBB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3D42-4321-8D46-28E2B16FBB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066-4B24-B15C-1B9D400A6B2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6066-4B24-B15C-1B9D400A6B2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373.25</c:v>
                </c:pt>
                <c:pt idx="1">
                  <c:v>274.91000000000003</c:v>
                </c:pt>
                <c:pt idx="2">
                  <c:v>273.22000000000003</c:v>
                </c:pt>
                <c:pt idx="3">
                  <c:v>285.52</c:v>
                </c:pt>
                <c:pt idx="4">
                  <c:v>289.19</c:v>
                </c:pt>
              </c:numCache>
            </c:numRef>
          </c:val>
          <c:extLst>
            <c:ext xmlns:c16="http://schemas.microsoft.com/office/drawing/2014/chart" uri="{C3380CC4-5D6E-409C-BE32-E72D297353CC}">
              <c16:uniqueId val="{00000000-8650-4B9E-B68D-CC3DFC27E1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8650-4B9E-B68D-CC3DFC27E1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224.55</c:v>
                </c:pt>
                <c:pt idx="1">
                  <c:v>215.21</c:v>
                </c:pt>
                <c:pt idx="2">
                  <c:v>213.98</c:v>
                </c:pt>
                <c:pt idx="3">
                  <c:v>220.56</c:v>
                </c:pt>
                <c:pt idx="4">
                  <c:v>239.93</c:v>
                </c:pt>
              </c:numCache>
            </c:numRef>
          </c:val>
          <c:extLst>
            <c:ext xmlns:c16="http://schemas.microsoft.com/office/drawing/2014/chart" uri="{C3380CC4-5D6E-409C-BE32-E72D297353CC}">
              <c16:uniqueId val="{00000000-C29E-4FB4-BFEE-392FF8F6CAA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C29E-4FB4-BFEE-392FF8F6CAA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96.49</c:v>
                </c:pt>
                <c:pt idx="1">
                  <c:v>106.81</c:v>
                </c:pt>
                <c:pt idx="2">
                  <c:v>108.49</c:v>
                </c:pt>
                <c:pt idx="3">
                  <c:v>106.23</c:v>
                </c:pt>
                <c:pt idx="4">
                  <c:v>104.21</c:v>
                </c:pt>
              </c:numCache>
            </c:numRef>
          </c:val>
          <c:extLst>
            <c:ext xmlns:c16="http://schemas.microsoft.com/office/drawing/2014/chart" uri="{C3380CC4-5D6E-409C-BE32-E72D297353CC}">
              <c16:uniqueId val="{00000000-8AA9-4BE8-9FE1-9B6246A4FCB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8AA9-4BE8-9FE1-9B6246A4FCB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181.12</c:v>
                </c:pt>
                <c:pt idx="1">
                  <c:v>175.03</c:v>
                </c:pt>
                <c:pt idx="2">
                  <c:v>173.59</c:v>
                </c:pt>
                <c:pt idx="3">
                  <c:v>177.5</c:v>
                </c:pt>
                <c:pt idx="4">
                  <c:v>181.11</c:v>
                </c:pt>
              </c:numCache>
            </c:numRef>
          </c:val>
          <c:extLst>
            <c:ext xmlns:c16="http://schemas.microsoft.com/office/drawing/2014/chart" uri="{C3380CC4-5D6E-409C-BE32-E72D297353CC}">
              <c16:uniqueId val="{00000000-FC6C-488E-A2DC-D56C3244B6B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FC6C-488E-A2DC-D56C3244B6B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湖南市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自治体職員</v>
      </c>
      <c r="AE8" s="58"/>
      <c r="AF8" s="58"/>
      <c r="AG8" s="58"/>
      <c r="AH8" s="58"/>
      <c r="AI8" s="58"/>
      <c r="AJ8" s="58"/>
      <c r="AK8" s="4"/>
      <c r="AL8" s="59">
        <f>データ!$R$6</f>
        <v>54922</v>
      </c>
      <c r="AM8" s="59"/>
      <c r="AN8" s="59"/>
      <c r="AO8" s="59"/>
      <c r="AP8" s="59"/>
      <c r="AQ8" s="59"/>
      <c r="AR8" s="59"/>
      <c r="AS8" s="59"/>
      <c r="AT8" s="50">
        <f>データ!$S$6</f>
        <v>70.400000000000006</v>
      </c>
      <c r="AU8" s="51"/>
      <c r="AV8" s="51"/>
      <c r="AW8" s="51"/>
      <c r="AX8" s="51"/>
      <c r="AY8" s="51"/>
      <c r="AZ8" s="51"/>
      <c r="BA8" s="51"/>
      <c r="BB8" s="52">
        <f>データ!$T$6</f>
        <v>780.14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69.87</v>
      </c>
      <c r="J10" s="51"/>
      <c r="K10" s="51"/>
      <c r="L10" s="51"/>
      <c r="M10" s="51"/>
      <c r="N10" s="51"/>
      <c r="O10" s="62"/>
      <c r="P10" s="52">
        <f>データ!$P$6</f>
        <v>99.91</v>
      </c>
      <c r="Q10" s="52"/>
      <c r="R10" s="52"/>
      <c r="S10" s="52"/>
      <c r="T10" s="52"/>
      <c r="U10" s="52"/>
      <c r="V10" s="52"/>
      <c r="W10" s="59">
        <f>データ!$Q$6</f>
        <v>2786</v>
      </c>
      <c r="X10" s="59"/>
      <c r="Y10" s="59"/>
      <c r="Z10" s="59"/>
      <c r="AA10" s="59"/>
      <c r="AB10" s="59"/>
      <c r="AC10" s="59"/>
      <c r="AD10" s="2"/>
      <c r="AE10" s="2"/>
      <c r="AF10" s="2"/>
      <c r="AG10" s="2"/>
      <c r="AH10" s="4"/>
      <c r="AI10" s="4"/>
      <c r="AJ10" s="4"/>
      <c r="AK10" s="4"/>
      <c r="AL10" s="59">
        <f>データ!$U$6</f>
        <v>54728</v>
      </c>
      <c r="AM10" s="59"/>
      <c r="AN10" s="59"/>
      <c r="AO10" s="59"/>
      <c r="AP10" s="59"/>
      <c r="AQ10" s="59"/>
      <c r="AR10" s="59"/>
      <c r="AS10" s="59"/>
      <c r="AT10" s="50">
        <f>データ!$V$6</f>
        <v>32.72</v>
      </c>
      <c r="AU10" s="51"/>
      <c r="AV10" s="51"/>
      <c r="AW10" s="51"/>
      <c r="AX10" s="51"/>
      <c r="AY10" s="51"/>
      <c r="AZ10" s="51"/>
      <c r="BA10" s="51"/>
      <c r="BB10" s="52">
        <f>データ!$W$6</f>
        <v>1672.62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HF+ZKaD0OoUBrxOwReOpvBcPZOW152d/9IobCmS+nc8RM7QRBlXgM96/XVYoR/ILEraE7M9u5NcLcGNa81BwQ==" saltValue="BYHoSPy8aoV9JfsKy++WR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39370078740157483" right="0.39370078740157483" top="0.39370078740157483" bottom="0.39370078740157483" header="0.39370078740157483" footer="0.39370078740157483"/>
  <pageSetup paperSize="9" scale="50" orientation="landscape" useFirstPageNumber="1" r:id="rId1"/>
  <headerFooter>
    <oddHeader>&amp;L&amp;"ＭＳ ゴシック,標準"&amp;28
 別紙①</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252115</v>
      </c>
      <c r="D6" s="33">
        <f t="shared" si="3"/>
        <v>46</v>
      </c>
      <c r="E6" s="33">
        <f t="shared" si="3"/>
        <v>1</v>
      </c>
      <c r="F6" s="33">
        <f t="shared" si="3"/>
        <v>0</v>
      </c>
      <c r="G6" s="33">
        <f t="shared" si="3"/>
        <v>1</v>
      </c>
      <c r="H6" s="33" t="str">
        <f t="shared" si="3"/>
        <v>滋賀県　湖南市</v>
      </c>
      <c r="I6" s="33" t="str">
        <f t="shared" si="3"/>
        <v>法適用</v>
      </c>
      <c r="J6" s="33" t="str">
        <f t="shared" si="3"/>
        <v>水道事業</v>
      </c>
      <c r="K6" s="33" t="str">
        <f t="shared" si="3"/>
        <v>末端給水事業</v>
      </c>
      <c r="L6" s="33" t="str">
        <f t="shared" si="3"/>
        <v>A4</v>
      </c>
      <c r="M6" s="33" t="str">
        <f t="shared" si="3"/>
        <v>自治体職員</v>
      </c>
      <c r="N6" s="34" t="str">
        <f t="shared" si="3"/>
        <v>-</v>
      </c>
      <c r="O6" s="34">
        <f t="shared" si="3"/>
        <v>69.87</v>
      </c>
      <c r="P6" s="34">
        <f t="shared" si="3"/>
        <v>99.91</v>
      </c>
      <c r="Q6" s="34">
        <f t="shared" si="3"/>
        <v>2786</v>
      </c>
      <c r="R6" s="34">
        <f t="shared" si="3"/>
        <v>54922</v>
      </c>
      <c r="S6" s="34">
        <f t="shared" si="3"/>
        <v>70.400000000000006</v>
      </c>
      <c r="T6" s="34">
        <f t="shared" si="3"/>
        <v>780.14</v>
      </c>
      <c r="U6" s="34">
        <f t="shared" si="3"/>
        <v>54728</v>
      </c>
      <c r="V6" s="34">
        <f t="shared" si="3"/>
        <v>32.72</v>
      </c>
      <c r="W6" s="34">
        <f t="shared" si="3"/>
        <v>1672.62</v>
      </c>
      <c r="X6" s="35">
        <f>IF(X7="",NA(),X7)</f>
        <v>99.11</v>
      </c>
      <c r="Y6" s="35">
        <f t="shared" ref="Y6:AG6" si="4">IF(Y7="",NA(),Y7)</f>
        <v>108.43</v>
      </c>
      <c r="Z6" s="35">
        <f t="shared" si="4"/>
        <v>109.09</v>
      </c>
      <c r="AA6" s="35">
        <f t="shared" si="4"/>
        <v>107.05</v>
      </c>
      <c r="AB6" s="35">
        <f t="shared" si="4"/>
        <v>105.11</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373.25</v>
      </c>
      <c r="AU6" s="35">
        <f t="shared" ref="AU6:BC6" si="6">IF(AU7="",NA(),AU7)</f>
        <v>274.91000000000003</v>
      </c>
      <c r="AV6" s="35">
        <f t="shared" si="6"/>
        <v>273.22000000000003</v>
      </c>
      <c r="AW6" s="35">
        <f t="shared" si="6"/>
        <v>285.52</v>
      </c>
      <c r="AX6" s="35">
        <f t="shared" si="6"/>
        <v>289.19</v>
      </c>
      <c r="AY6" s="35">
        <f t="shared" si="6"/>
        <v>739.59</v>
      </c>
      <c r="AZ6" s="35">
        <f t="shared" si="6"/>
        <v>335.95</v>
      </c>
      <c r="BA6" s="35">
        <f t="shared" si="6"/>
        <v>346.59</v>
      </c>
      <c r="BB6" s="35">
        <f t="shared" si="6"/>
        <v>357.82</v>
      </c>
      <c r="BC6" s="35">
        <f t="shared" si="6"/>
        <v>355.5</v>
      </c>
      <c r="BD6" s="34" t="str">
        <f>IF(BD7="","",IF(BD7="-","【-】","【"&amp;SUBSTITUTE(TEXT(BD7,"#,##0.00"),"-","△")&amp;"】"))</f>
        <v>【264.34】</v>
      </c>
      <c r="BE6" s="35">
        <f>IF(BE7="",NA(),BE7)</f>
        <v>224.55</v>
      </c>
      <c r="BF6" s="35">
        <f t="shared" ref="BF6:BN6" si="7">IF(BF7="",NA(),BF7)</f>
        <v>215.21</v>
      </c>
      <c r="BG6" s="35">
        <f t="shared" si="7"/>
        <v>213.98</v>
      </c>
      <c r="BH6" s="35">
        <f t="shared" si="7"/>
        <v>220.56</v>
      </c>
      <c r="BI6" s="35">
        <f t="shared" si="7"/>
        <v>239.93</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96.49</v>
      </c>
      <c r="BQ6" s="35">
        <f t="shared" ref="BQ6:BY6" si="8">IF(BQ7="",NA(),BQ7)</f>
        <v>106.81</v>
      </c>
      <c r="BR6" s="35">
        <f t="shared" si="8"/>
        <v>108.49</v>
      </c>
      <c r="BS6" s="35">
        <f t="shared" si="8"/>
        <v>106.23</v>
      </c>
      <c r="BT6" s="35">
        <f t="shared" si="8"/>
        <v>104.21</v>
      </c>
      <c r="BU6" s="35">
        <f t="shared" si="8"/>
        <v>99.46</v>
      </c>
      <c r="BV6" s="35">
        <f t="shared" si="8"/>
        <v>105.21</v>
      </c>
      <c r="BW6" s="35">
        <f t="shared" si="8"/>
        <v>105.71</v>
      </c>
      <c r="BX6" s="35">
        <f t="shared" si="8"/>
        <v>106.01</v>
      </c>
      <c r="BY6" s="35">
        <f t="shared" si="8"/>
        <v>104.57</v>
      </c>
      <c r="BZ6" s="34" t="str">
        <f>IF(BZ7="","",IF(BZ7="-","【-】","【"&amp;SUBSTITUTE(TEXT(BZ7,"#,##0.00"),"-","△")&amp;"】"))</f>
        <v>【104.36】</v>
      </c>
      <c r="CA6" s="35">
        <f>IF(CA7="",NA(),CA7)</f>
        <v>181.12</v>
      </c>
      <c r="CB6" s="35">
        <f t="shared" ref="CB6:CJ6" si="9">IF(CB7="",NA(),CB7)</f>
        <v>175.03</v>
      </c>
      <c r="CC6" s="35">
        <f t="shared" si="9"/>
        <v>173.59</v>
      </c>
      <c r="CD6" s="35">
        <f t="shared" si="9"/>
        <v>177.5</v>
      </c>
      <c r="CE6" s="35">
        <f t="shared" si="9"/>
        <v>181.11</v>
      </c>
      <c r="CF6" s="35">
        <f t="shared" si="9"/>
        <v>171.78</v>
      </c>
      <c r="CG6" s="35">
        <f t="shared" si="9"/>
        <v>162.59</v>
      </c>
      <c r="CH6" s="35">
        <f t="shared" si="9"/>
        <v>162.15</v>
      </c>
      <c r="CI6" s="35">
        <f t="shared" si="9"/>
        <v>162.24</v>
      </c>
      <c r="CJ6" s="35">
        <f t="shared" si="9"/>
        <v>165.47</v>
      </c>
      <c r="CK6" s="34" t="str">
        <f>IF(CK7="","",IF(CK7="-","【-】","【"&amp;SUBSTITUTE(TEXT(CK7,"#,##0.00"),"-","△")&amp;"】"))</f>
        <v>【165.71】</v>
      </c>
      <c r="CL6" s="35">
        <f>IF(CL7="",NA(),CL7)</f>
        <v>57.11</v>
      </c>
      <c r="CM6" s="35">
        <f t="shared" ref="CM6:CU6" si="10">IF(CM7="",NA(),CM7)</f>
        <v>56.32</v>
      </c>
      <c r="CN6" s="35">
        <f t="shared" si="10"/>
        <v>56.92</v>
      </c>
      <c r="CO6" s="35">
        <f t="shared" si="10"/>
        <v>57.34</v>
      </c>
      <c r="CP6" s="35">
        <f t="shared" si="10"/>
        <v>58.04</v>
      </c>
      <c r="CQ6" s="35">
        <f t="shared" si="10"/>
        <v>59.68</v>
      </c>
      <c r="CR6" s="35">
        <f t="shared" si="10"/>
        <v>59.17</v>
      </c>
      <c r="CS6" s="35">
        <f t="shared" si="10"/>
        <v>59.34</v>
      </c>
      <c r="CT6" s="35">
        <f t="shared" si="10"/>
        <v>59.11</v>
      </c>
      <c r="CU6" s="35">
        <f t="shared" si="10"/>
        <v>59.74</v>
      </c>
      <c r="CV6" s="34" t="str">
        <f>IF(CV7="","",IF(CV7="-","【-】","【"&amp;SUBSTITUTE(TEXT(CV7,"#,##0.00"),"-","△")&amp;"】"))</f>
        <v>【60.41】</v>
      </c>
      <c r="CW6" s="35">
        <f>IF(CW7="",NA(),CW7)</f>
        <v>90.05</v>
      </c>
      <c r="CX6" s="35">
        <f t="shared" ref="CX6:DF6" si="11">IF(CX7="",NA(),CX7)</f>
        <v>90.18</v>
      </c>
      <c r="CY6" s="35">
        <f t="shared" si="11"/>
        <v>89.15</v>
      </c>
      <c r="CZ6" s="35">
        <f t="shared" si="11"/>
        <v>89.6</v>
      </c>
      <c r="DA6" s="35">
        <f t="shared" si="11"/>
        <v>87.97</v>
      </c>
      <c r="DB6" s="35">
        <f t="shared" si="11"/>
        <v>87.63</v>
      </c>
      <c r="DC6" s="35">
        <f t="shared" si="11"/>
        <v>87.6</v>
      </c>
      <c r="DD6" s="35">
        <f t="shared" si="11"/>
        <v>87.74</v>
      </c>
      <c r="DE6" s="35">
        <f t="shared" si="11"/>
        <v>87.91</v>
      </c>
      <c r="DF6" s="35">
        <f t="shared" si="11"/>
        <v>87.28</v>
      </c>
      <c r="DG6" s="34" t="str">
        <f>IF(DG7="","",IF(DG7="-","【-】","【"&amp;SUBSTITUTE(TEXT(DG7,"#,##0.00"),"-","△")&amp;"】"))</f>
        <v>【89.93】</v>
      </c>
      <c r="DH6" s="35">
        <f>IF(DH7="",NA(),DH7)</f>
        <v>33.39</v>
      </c>
      <c r="DI6" s="35">
        <f t="shared" ref="DI6:DQ6" si="12">IF(DI7="",NA(),DI7)</f>
        <v>44.58</v>
      </c>
      <c r="DJ6" s="35">
        <f t="shared" si="12"/>
        <v>45.57</v>
      </c>
      <c r="DK6" s="35">
        <f t="shared" si="12"/>
        <v>46.86</v>
      </c>
      <c r="DL6" s="35">
        <f t="shared" si="12"/>
        <v>47.41</v>
      </c>
      <c r="DM6" s="35">
        <f t="shared" si="12"/>
        <v>39.65</v>
      </c>
      <c r="DN6" s="35">
        <f t="shared" si="12"/>
        <v>45.25</v>
      </c>
      <c r="DO6" s="35">
        <f t="shared" si="12"/>
        <v>46.27</v>
      </c>
      <c r="DP6" s="35">
        <f t="shared" si="12"/>
        <v>46.88</v>
      </c>
      <c r="DQ6" s="35">
        <f t="shared" si="12"/>
        <v>46.94</v>
      </c>
      <c r="DR6" s="34" t="str">
        <f>IF(DR7="","",IF(DR7="-","【-】","【"&amp;SUBSTITUTE(TEXT(DR7,"#,##0.00"),"-","△")&amp;"】"))</f>
        <v>【48.12】</v>
      </c>
      <c r="DS6" s="34">
        <f>IF(DS7="",NA(),DS7)</f>
        <v>0</v>
      </c>
      <c r="DT6" s="34">
        <f t="shared" ref="DT6:EB6" si="13">IF(DT7="",NA(),DT7)</f>
        <v>0</v>
      </c>
      <c r="DU6" s="34">
        <f t="shared" si="13"/>
        <v>0</v>
      </c>
      <c r="DV6" s="34">
        <f t="shared" si="13"/>
        <v>0</v>
      </c>
      <c r="DW6" s="34">
        <f t="shared" si="13"/>
        <v>0</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0.64</v>
      </c>
      <c r="EE6" s="35">
        <f t="shared" ref="EE6:EM6" si="14">IF(EE7="",NA(),EE7)</f>
        <v>0.39</v>
      </c>
      <c r="EF6" s="35">
        <f t="shared" si="14"/>
        <v>0.8</v>
      </c>
      <c r="EG6" s="35">
        <f t="shared" si="14"/>
        <v>0.75</v>
      </c>
      <c r="EH6" s="35">
        <f t="shared" si="14"/>
        <v>0.56000000000000005</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252115</v>
      </c>
      <c r="D7" s="37">
        <v>46</v>
      </c>
      <c r="E7" s="37">
        <v>1</v>
      </c>
      <c r="F7" s="37">
        <v>0</v>
      </c>
      <c r="G7" s="37">
        <v>1</v>
      </c>
      <c r="H7" s="37" t="s">
        <v>105</v>
      </c>
      <c r="I7" s="37" t="s">
        <v>106</v>
      </c>
      <c r="J7" s="37" t="s">
        <v>107</v>
      </c>
      <c r="K7" s="37" t="s">
        <v>108</v>
      </c>
      <c r="L7" s="37" t="s">
        <v>109</v>
      </c>
      <c r="M7" s="37" t="s">
        <v>110</v>
      </c>
      <c r="N7" s="38" t="s">
        <v>111</v>
      </c>
      <c r="O7" s="38">
        <v>69.87</v>
      </c>
      <c r="P7" s="38">
        <v>99.91</v>
      </c>
      <c r="Q7" s="38">
        <v>2786</v>
      </c>
      <c r="R7" s="38">
        <v>54922</v>
      </c>
      <c r="S7" s="38">
        <v>70.400000000000006</v>
      </c>
      <c r="T7" s="38">
        <v>780.14</v>
      </c>
      <c r="U7" s="38">
        <v>54728</v>
      </c>
      <c r="V7" s="38">
        <v>32.72</v>
      </c>
      <c r="W7" s="38">
        <v>1672.62</v>
      </c>
      <c r="X7" s="38">
        <v>99.11</v>
      </c>
      <c r="Y7" s="38">
        <v>108.43</v>
      </c>
      <c r="Z7" s="38">
        <v>109.09</v>
      </c>
      <c r="AA7" s="38">
        <v>107.05</v>
      </c>
      <c r="AB7" s="38">
        <v>105.11</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373.25</v>
      </c>
      <c r="AU7" s="38">
        <v>274.91000000000003</v>
      </c>
      <c r="AV7" s="38">
        <v>273.22000000000003</v>
      </c>
      <c r="AW7" s="38">
        <v>285.52</v>
      </c>
      <c r="AX7" s="38">
        <v>289.19</v>
      </c>
      <c r="AY7" s="38">
        <v>739.59</v>
      </c>
      <c r="AZ7" s="38">
        <v>335.95</v>
      </c>
      <c r="BA7" s="38">
        <v>346.59</v>
      </c>
      <c r="BB7" s="38">
        <v>357.82</v>
      </c>
      <c r="BC7" s="38">
        <v>355.5</v>
      </c>
      <c r="BD7" s="38">
        <v>264.33999999999997</v>
      </c>
      <c r="BE7" s="38">
        <v>224.55</v>
      </c>
      <c r="BF7" s="38">
        <v>215.21</v>
      </c>
      <c r="BG7" s="38">
        <v>213.98</v>
      </c>
      <c r="BH7" s="38">
        <v>220.56</v>
      </c>
      <c r="BI7" s="38">
        <v>239.93</v>
      </c>
      <c r="BJ7" s="38">
        <v>324.08999999999997</v>
      </c>
      <c r="BK7" s="38">
        <v>319.82</v>
      </c>
      <c r="BL7" s="38">
        <v>312.02999999999997</v>
      </c>
      <c r="BM7" s="38">
        <v>307.45999999999998</v>
      </c>
      <c r="BN7" s="38">
        <v>312.58</v>
      </c>
      <c r="BO7" s="38">
        <v>274.27</v>
      </c>
      <c r="BP7" s="38">
        <v>96.49</v>
      </c>
      <c r="BQ7" s="38">
        <v>106.81</v>
      </c>
      <c r="BR7" s="38">
        <v>108.49</v>
      </c>
      <c r="BS7" s="38">
        <v>106.23</v>
      </c>
      <c r="BT7" s="38">
        <v>104.21</v>
      </c>
      <c r="BU7" s="38">
        <v>99.46</v>
      </c>
      <c r="BV7" s="38">
        <v>105.21</v>
      </c>
      <c r="BW7" s="38">
        <v>105.71</v>
      </c>
      <c r="BX7" s="38">
        <v>106.01</v>
      </c>
      <c r="BY7" s="38">
        <v>104.57</v>
      </c>
      <c r="BZ7" s="38">
        <v>104.36</v>
      </c>
      <c r="CA7" s="38">
        <v>181.12</v>
      </c>
      <c r="CB7" s="38">
        <v>175.03</v>
      </c>
      <c r="CC7" s="38">
        <v>173.59</v>
      </c>
      <c r="CD7" s="38">
        <v>177.5</v>
      </c>
      <c r="CE7" s="38">
        <v>181.11</v>
      </c>
      <c r="CF7" s="38">
        <v>171.78</v>
      </c>
      <c r="CG7" s="38">
        <v>162.59</v>
      </c>
      <c r="CH7" s="38">
        <v>162.15</v>
      </c>
      <c r="CI7" s="38">
        <v>162.24</v>
      </c>
      <c r="CJ7" s="38">
        <v>165.47</v>
      </c>
      <c r="CK7" s="38">
        <v>165.71</v>
      </c>
      <c r="CL7" s="38">
        <v>57.11</v>
      </c>
      <c r="CM7" s="38">
        <v>56.32</v>
      </c>
      <c r="CN7" s="38">
        <v>56.92</v>
      </c>
      <c r="CO7" s="38">
        <v>57.34</v>
      </c>
      <c r="CP7" s="38">
        <v>58.04</v>
      </c>
      <c r="CQ7" s="38">
        <v>59.68</v>
      </c>
      <c r="CR7" s="38">
        <v>59.17</v>
      </c>
      <c r="CS7" s="38">
        <v>59.34</v>
      </c>
      <c r="CT7" s="38">
        <v>59.11</v>
      </c>
      <c r="CU7" s="38">
        <v>59.74</v>
      </c>
      <c r="CV7" s="38">
        <v>60.41</v>
      </c>
      <c r="CW7" s="38">
        <v>90.05</v>
      </c>
      <c r="CX7" s="38">
        <v>90.18</v>
      </c>
      <c r="CY7" s="38">
        <v>89.15</v>
      </c>
      <c r="CZ7" s="38">
        <v>89.6</v>
      </c>
      <c r="DA7" s="38">
        <v>87.97</v>
      </c>
      <c r="DB7" s="38">
        <v>87.63</v>
      </c>
      <c r="DC7" s="38">
        <v>87.6</v>
      </c>
      <c r="DD7" s="38">
        <v>87.74</v>
      </c>
      <c r="DE7" s="38">
        <v>87.91</v>
      </c>
      <c r="DF7" s="38">
        <v>87.28</v>
      </c>
      <c r="DG7" s="38">
        <v>89.93</v>
      </c>
      <c r="DH7" s="38">
        <v>33.39</v>
      </c>
      <c r="DI7" s="38">
        <v>44.58</v>
      </c>
      <c r="DJ7" s="38">
        <v>45.57</v>
      </c>
      <c r="DK7" s="38">
        <v>46.86</v>
      </c>
      <c r="DL7" s="38">
        <v>47.41</v>
      </c>
      <c r="DM7" s="38">
        <v>39.65</v>
      </c>
      <c r="DN7" s="38">
        <v>45.25</v>
      </c>
      <c r="DO7" s="38">
        <v>46.27</v>
      </c>
      <c r="DP7" s="38">
        <v>46.88</v>
      </c>
      <c r="DQ7" s="38">
        <v>46.94</v>
      </c>
      <c r="DR7" s="38">
        <v>48.12</v>
      </c>
      <c r="DS7" s="38">
        <v>0</v>
      </c>
      <c r="DT7" s="38">
        <v>0</v>
      </c>
      <c r="DU7" s="38">
        <v>0</v>
      </c>
      <c r="DV7" s="38">
        <v>0</v>
      </c>
      <c r="DW7" s="38">
        <v>0</v>
      </c>
      <c r="DX7" s="38">
        <v>9.7100000000000009</v>
      </c>
      <c r="DY7" s="38">
        <v>10.71</v>
      </c>
      <c r="DZ7" s="38">
        <v>10.93</v>
      </c>
      <c r="EA7" s="38">
        <v>13.39</v>
      </c>
      <c r="EB7" s="38">
        <v>14.48</v>
      </c>
      <c r="EC7" s="38">
        <v>15.89</v>
      </c>
      <c r="ED7" s="38">
        <v>0.64</v>
      </c>
      <c r="EE7" s="38">
        <v>0.39</v>
      </c>
      <c r="EF7" s="38">
        <v>0.8</v>
      </c>
      <c r="EG7" s="38">
        <v>0.75</v>
      </c>
      <c r="EH7" s="38">
        <v>0.56000000000000005</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2019-04-25T07:06:51Z</cp:lastPrinted>
  <dcterms:created xsi:type="dcterms:W3CDTF">2018-12-03T08:33:38Z</dcterms:created>
  <dcterms:modified xsi:type="dcterms:W3CDTF">2019-05-08T06:31:41Z</dcterms:modified>
  <cp:category/>
</cp:coreProperties>
</file>