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下水道経営係\02計画普及係\02 管理\経営\経営分析\平成30年度\"/>
    </mc:Choice>
  </mc:AlternateContent>
  <workbookProtection workbookAlgorithmName="SHA-512" workbookHashValue="qr91DwpCLN3h1umvH+gkjpz1/QgwdPkHRHDklvKYOE4PoyJjz0NBQaLfZay3Fkwz4vymtttbpjqj5LZKmI1diA==" workbookSaltValue="1EKxmGp4O/SxL7TvwCDZZ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<sst xmlns="http://schemas.openxmlformats.org/spreadsheetml/2006/main" count="301" uniqueCount="123">
  <si>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</si>
  <si>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</si>
  <si>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</si>
  <si>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</si>
  <si>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</si>
  <si>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</si>
  <si>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</si>
  <si>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</si>
  <si>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</si>
  <si>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</si>
  <si>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</si>
  <si>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</si>
  <si>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</si>
  <si>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</si>
  <si>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</si>
  <si>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</si>
  <si>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</si>
  <si>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</si>
  <si>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</si>
  <si>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</si>
  <si>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</si>
  <si>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</si>
  <si>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</si>
  <si>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</si>
  <si>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</si>
  <si>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</si>
  <si>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</si>
  <si>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</si>
  <si>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</si>
  <si>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</si>
  <si>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</si>
  <si>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</si>
  <si>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</si>
  <si>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</si>
  <si>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</si>
  <si>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</si>
  <si>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</si>
  <si>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</si>
  <si>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</si>
  <si>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</si>
  <si>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</si>
  <si>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</si>
  <si>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</si>
  <si>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</si>
  <si>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</si>
  <si>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</si>
  <si>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</si>
  <si>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</si>
  <si>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</si>
  <si>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</si>
  <si>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</si>
  <si>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</si>
  <si>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</si>
  <si>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</si>
  <si>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</si>
  <si>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</si>
  <si>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</si>
  <si>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</si>
  <si>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</si>
  <si>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</si>
  <si>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</si>
  <si>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</si>
  <si>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</si>
  <si>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</si>
  <si>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</si>
  <si>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</si>
  <si>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</si>
  <si>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</si>
  <si>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</si>
  <si>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</si>
  <si>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</si>
  <si>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</si>
  <si>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</si>
  <si>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</si>
  <si>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</si>
  <si>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</si>
  <si>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</si>
  <si>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</si>
  <si>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</si>
  <si>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</si>
  <si>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</si>
  <si>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</si>
  <si>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</si>
  <si>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</si>
  <si>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</si>
  <si>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</si>
  <si>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</si>
  <si>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</si>
  <si>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</si>
  <si>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</si>
  <si>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</si>
  <si>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</si>
  <si>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</si>
  <si>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</si>
  <si>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</si>
  <si>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</si>
  <si>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</si>
  <si>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</si>
  <si>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</si>
  <si>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</si>
  <si>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</si>
  <si>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</si>
  <si>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</si>
  <si>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</si>
  <si>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</si>
  <si>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</si>
  <si>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</si>
  <si>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</si>
  <si>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</si>
  <si>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</si>
  <si>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</si>
  <si>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</si>
  <si>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</si>
  <si>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</si>
  <si>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</si>
  <si>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</si>
  <si>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</si>
  <si>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</si>
  <si>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</si>
  <si>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</si>
  <si>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本市の下水道事業は、平成２８年度から地方公営企業法を適用したことにより、グラフはＨ２８・Ｈ２９のみとなっています。
　①経常収支比率は１００％を上回っており、単年度収支は黒字となっています。
　③流動比率は、前年度よりも高い値となりましたが、過去の建設改良にかかる起債償還額が大きく、現金が少ない状況です。
　④企業債残高対事業規模比率は、下水道整備が終了し、企業債残高が減少しているため、値が減少しています。
　⑦施設利用率及び⑧水洗化率は昨年同様類似団体平均値に比べ良好な水準にある一方で、⑤経費回収率、⑥汚水処理原価は類似団体平均値が改善しているのに比べ数値が悪化しています。
　⑤経費回収率、⑥汚水処理原価は公共下水道事業等と比べても悪い値であり、２５箇所の終末処理場の維持管理に多額の費用を要することとや有収率の低さがその要因であると考えられます。</t>
    <rPh sb="105" eb="106">
      <t>ゼン</t>
    </rPh>
    <rPh sb="106" eb="108">
      <t>ネンド</t>
    </rPh>
    <rPh sb="111" eb="112">
      <t>タカ</t>
    </rPh>
    <rPh sb="113" eb="114">
      <t>アタイ</t>
    </rPh>
    <rPh sb="122" eb="124">
      <t>カコ</t>
    </rPh>
    <rPh sb="125" eb="127">
      <t>ケンセツ</t>
    </rPh>
    <rPh sb="127" eb="129">
      <t>カイリョウ</t>
    </rPh>
    <rPh sb="133" eb="135">
      <t>キサイ</t>
    </rPh>
    <rPh sb="135" eb="137">
      <t>ショウカン</t>
    </rPh>
    <rPh sb="137" eb="138">
      <t>ガク</t>
    </rPh>
    <rPh sb="139" eb="140">
      <t>オオ</t>
    </rPh>
    <rPh sb="143" eb="145">
      <t>ゲンキン</t>
    </rPh>
    <rPh sb="146" eb="147">
      <t>スク</t>
    </rPh>
    <rPh sb="149" eb="151">
      <t>ジョウキョウ</t>
    </rPh>
    <rPh sb="157" eb="159">
      <t>キギョウ</t>
    </rPh>
    <rPh sb="159" eb="160">
      <t>サイ</t>
    </rPh>
    <rPh sb="160" eb="162">
      <t>ザンダカ</t>
    </rPh>
    <rPh sb="162" eb="163">
      <t>タイ</t>
    </rPh>
    <rPh sb="163" eb="165">
      <t>ジギョウ</t>
    </rPh>
    <rPh sb="165" eb="167">
      <t>キボ</t>
    </rPh>
    <rPh sb="167" eb="169">
      <t>ヒリツ</t>
    </rPh>
    <rPh sb="171" eb="173">
      <t>ゲスイ</t>
    </rPh>
    <rPh sb="173" eb="174">
      <t>ドウ</t>
    </rPh>
    <rPh sb="174" eb="176">
      <t>セイビ</t>
    </rPh>
    <rPh sb="177" eb="179">
      <t>シュウリョウ</t>
    </rPh>
    <rPh sb="181" eb="183">
      <t>キギョウ</t>
    </rPh>
    <rPh sb="183" eb="184">
      <t>サイ</t>
    </rPh>
    <rPh sb="184" eb="186">
      <t>ザンダカ</t>
    </rPh>
    <rPh sb="187" eb="189">
      <t>ゲンショウ</t>
    </rPh>
    <rPh sb="196" eb="197">
      <t>アタイ</t>
    </rPh>
    <rPh sb="198" eb="200">
      <t>ゲンショウ</t>
    </rPh>
    <rPh sb="222" eb="224">
      <t>サクネン</t>
    </rPh>
    <rPh sb="224" eb="226">
      <t>ドウヨウ</t>
    </rPh>
    <rPh sb="226" eb="228">
      <t>ルイジ</t>
    </rPh>
    <rPh sb="228" eb="230">
      <t>ダンタイ</t>
    </rPh>
    <rPh sb="263" eb="265">
      <t>ルイジ</t>
    </rPh>
    <rPh sb="265" eb="267">
      <t>ダンタイ</t>
    </rPh>
    <rPh sb="267" eb="269">
      <t>ヘイキン</t>
    </rPh>
    <rPh sb="269" eb="270">
      <t>チ</t>
    </rPh>
    <rPh sb="271" eb="273">
      <t>カイゼン</t>
    </rPh>
    <rPh sb="279" eb="280">
      <t>クラ</t>
    </rPh>
    <rPh sb="281" eb="283">
      <t>スウチ</t>
    </rPh>
    <rPh sb="284" eb="286">
      <t>アッカ</t>
    </rPh>
    <rPh sb="358" eb="359">
      <t>ユウ</t>
    </rPh>
    <rPh sb="359" eb="360">
      <t>シュウ</t>
    </rPh>
    <rPh sb="360" eb="361">
      <t>リツ</t>
    </rPh>
    <rPh sb="362" eb="363">
      <t>ヒク</t>
    </rPh>
    <rPh sb="367" eb="369">
      <t>ヨウイン</t>
    </rPh>
    <rPh sb="373" eb="374">
      <t>カンガ</t>
    </rPh>
    <phoneticPr fontId="4"/>
  </si>
  <si>
    <t>　昭和５９年から施設を供用し、平成２９年度で３３年を経過していますが、下水道管の耐用年数である５０年は経過しておらず、①有形固定資産減価償却率も低い値となっています。したがって、現在のところ管渠の改善は発生していませんが、有収率が低いことから、不明水の原因究明が必要であり、状況によっては、耐用年数未満での管渠更新が必要となる可能性があります。</t>
    <rPh sb="1" eb="3">
      <t>ショウワ</t>
    </rPh>
    <rPh sb="5" eb="6">
      <t>ネン</t>
    </rPh>
    <rPh sb="8" eb="10">
      <t>シセツ</t>
    </rPh>
    <rPh sb="11" eb="13">
      <t>キョウヨウ</t>
    </rPh>
    <rPh sb="15" eb="17">
      <t>ヘイセイ</t>
    </rPh>
    <rPh sb="19" eb="21">
      <t>ネンド</t>
    </rPh>
    <rPh sb="24" eb="25">
      <t>ネン</t>
    </rPh>
    <rPh sb="26" eb="28">
      <t>ケイカ</t>
    </rPh>
    <rPh sb="35" eb="38">
      <t>ゲスイドウ</t>
    </rPh>
    <rPh sb="38" eb="39">
      <t>カン</t>
    </rPh>
    <rPh sb="40" eb="42">
      <t>タイヨウ</t>
    </rPh>
    <rPh sb="42" eb="44">
      <t>ネンスウ</t>
    </rPh>
    <rPh sb="49" eb="50">
      <t>ネン</t>
    </rPh>
    <rPh sb="51" eb="53">
      <t>ケイカ</t>
    </rPh>
    <rPh sb="89" eb="91">
      <t>ゲンザイ</t>
    </rPh>
    <rPh sb="95" eb="97">
      <t>カンキョ</t>
    </rPh>
    <rPh sb="98" eb="100">
      <t>カイゼン</t>
    </rPh>
    <rPh sb="101" eb="103">
      <t>ハッセイ</t>
    </rPh>
    <rPh sb="111" eb="112">
      <t>ユウ</t>
    </rPh>
    <rPh sb="112" eb="113">
      <t>シュウ</t>
    </rPh>
    <rPh sb="113" eb="114">
      <t>リツ</t>
    </rPh>
    <rPh sb="115" eb="116">
      <t>ヒク</t>
    </rPh>
    <rPh sb="122" eb="125">
      <t>フメイスイ</t>
    </rPh>
    <rPh sb="126" eb="128">
      <t>ゲンイン</t>
    </rPh>
    <rPh sb="128" eb="130">
      <t>キュウメイ</t>
    </rPh>
    <rPh sb="131" eb="133">
      <t>ヒツヨウ</t>
    </rPh>
    <rPh sb="137" eb="139">
      <t>ジョウキョウ</t>
    </rPh>
    <rPh sb="145" eb="147">
      <t>タイヨウ</t>
    </rPh>
    <rPh sb="147" eb="149">
      <t>ネンスウ</t>
    </rPh>
    <rPh sb="149" eb="151">
      <t>ミマン</t>
    </rPh>
    <rPh sb="153" eb="155">
      <t>カンキョ</t>
    </rPh>
    <rPh sb="155" eb="157">
      <t>コウシン</t>
    </rPh>
    <rPh sb="158" eb="160">
      <t>ヒツヨウ</t>
    </rPh>
    <rPh sb="163" eb="166">
      <t>カノウセイ</t>
    </rPh>
    <phoneticPr fontId="4"/>
  </si>
  <si>
    <t>　今後も農村地域の人口は減少の見込みであり、使用料収入の増加が見込めない中、農業集落排水事業のみで住民生活に欠くことができない下水道事業を安定的に継続し「経営の健全性・効率性」の向上を図ることは困難であるため、公共下水道事業等への接続を含め、事業の統廃合の検討が必要です。
　中長期的な経営の基本計画である「経営戦略」に基づき、健全経営に努めていきます。</t>
    <rPh sb="1" eb="3">
      <t>コンゴ</t>
    </rPh>
    <rPh sb="15" eb="17">
      <t>ミコ</t>
    </rPh>
    <rPh sb="49" eb="51">
      <t>ジュウミン</t>
    </rPh>
    <rPh sb="51" eb="53">
      <t>セイカツ</t>
    </rPh>
    <rPh sb="54" eb="55">
      <t>カ</t>
    </rPh>
    <rPh sb="63" eb="66">
      <t>ゲスイドウ</t>
    </rPh>
    <rPh sb="66" eb="68">
      <t>ジギョウ</t>
    </rPh>
    <rPh sb="69" eb="72">
      <t>アンテイテキ</t>
    </rPh>
    <rPh sb="73" eb="75">
      <t>ケイゾク</t>
    </rPh>
    <rPh sb="164" eb="166">
      <t>ケンゼン</t>
    </rPh>
    <rPh sb="166" eb="168">
      <t>ケイエイ</t>
    </rPh>
    <rPh sb="169" eb="17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</si>
</sst>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62-49E9-802F-F2025E6A94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0.44</c:v>
                </c:pt>
              </c:numCache>
            </c:numRef>
          </c:val>
          <c:smooth val="0"/>
          <c:extLst>
            <c:ext xmlns:c16="http://schemas.microsoft.com/office/drawing/2014/chart" uri="{C3380CC4-5D6E-409C-BE32-E72D297353CC}">
              <c16:uniqueId val="{00000001-0A62-49E9-802F-F2025E6A94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77.31</c:v>
                </c:pt>
                <c:pt idx="4">
                  <c:v>77.31</c:v>
                </c:pt>
              </c:numCache>
            </c:numRef>
          </c:val>
          <c:extLst>
            <c:ext xmlns:c16="http://schemas.microsoft.com/office/drawing/2014/chart" uri="{C3380CC4-5D6E-409C-BE32-E72D297353CC}">
              <c16:uniqueId val="{00000000-63D3-4797-9CC3-A60BC60133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c:v>
                </c:pt>
                <c:pt idx="4">
                  <c:v>56.01</c:v>
                </c:pt>
              </c:numCache>
            </c:numRef>
          </c:val>
          <c:smooth val="0"/>
          <c:extLst>
            <c:ext xmlns:c16="http://schemas.microsoft.com/office/drawing/2014/chart" uri="{C3380CC4-5D6E-409C-BE32-E72D297353CC}">
              <c16:uniqueId val="{00000001-63D3-4797-9CC3-A60BC60133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94.29</c:v>
                </c:pt>
                <c:pt idx="4">
                  <c:v>94</c:v>
                </c:pt>
              </c:numCache>
            </c:numRef>
          </c:val>
          <c:extLst>
            <c:ext xmlns:c16="http://schemas.microsoft.com/office/drawing/2014/chart" uri="{C3380CC4-5D6E-409C-BE32-E72D297353CC}">
              <c16:uniqueId val="{00000000-C2FF-47E4-909E-CB0391D673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89.51</c:v>
                </c:pt>
                <c:pt idx="4">
                  <c:v>89.77</c:v>
                </c:pt>
              </c:numCache>
            </c:numRef>
          </c:val>
          <c:smooth val="0"/>
          <c:extLst>
            <c:ext xmlns:c16="http://schemas.microsoft.com/office/drawing/2014/chart" uri="{C3380CC4-5D6E-409C-BE32-E72D297353CC}">
              <c16:uniqueId val="{00000001-C2FF-47E4-909E-CB0391D673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108.28</c:v>
                </c:pt>
                <c:pt idx="4">
                  <c:v>110.66</c:v>
                </c:pt>
              </c:numCache>
            </c:numRef>
          </c:val>
          <c:extLst>
            <c:ext xmlns:c16="http://schemas.microsoft.com/office/drawing/2014/chart" uri="{C3380CC4-5D6E-409C-BE32-E72D297353CC}">
              <c16:uniqueId val="{00000000-B37B-4A6F-A874-A1C29AE9FC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97.34</c:v>
                </c:pt>
                <c:pt idx="4">
                  <c:v>100.99</c:v>
                </c:pt>
              </c:numCache>
            </c:numRef>
          </c:val>
          <c:smooth val="0"/>
          <c:extLst>
            <c:ext xmlns:c16="http://schemas.microsoft.com/office/drawing/2014/chart" uri="{C3380CC4-5D6E-409C-BE32-E72D297353CC}">
              <c16:uniqueId val="{00000001-B37B-4A6F-A874-A1C29AE9FC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4.3</c:v>
                </c:pt>
                <c:pt idx="4">
                  <c:v>8.2200000000000006</c:v>
                </c:pt>
              </c:numCache>
            </c:numRef>
          </c:val>
          <c:extLst>
            <c:ext xmlns:c16="http://schemas.microsoft.com/office/drawing/2014/chart" uri="{C3380CC4-5D6E-409C-BE32-E72D297353CC}">
              <c16:uniqueId val="{00000000-3703-4952-B7A7-B512A753E8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21.33</c:v>
                </c:pt>
                <c:pt idx="4">
                  <c:v>22.69</c:v>
                </c:pt>
              </c:numCache>
            </c:numRef>
          </c:val>
          <c:smooth val="0"/>
          <c:extLst>
            <c:ext xmlns:c16="http://schemas.microsoft.com/office/drawing/2014/chart" uri="{C3380CC4-5D6E-409C-BE32-E72D297353CC}">
              <c16:uniqueId val="{00000001-3703-4952-B7A7-B512A753E8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8C-4C87-AE06-0E0E770AA4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48C-4C87-AE06-0E0E770AA4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F9-4A41-A4A0-6F08A2550C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148.37</c:v>
                </c:pt>
                <c:pt idx="4">
                  <c:v>149.02000000000001</c:v>
                </c:pt>
              </c:numCache>
            </c:numRef>
          </c:val>
          <c:smooth val="0"/>
          <c:extLst>
            <c:ext xmlns:c16="http://schemas.microsoft.com/office/drawing/2014/chart" uri="{C3380CC4-5D6E-409C-BE32-E72D297353CC}">
              <c16:uniqueId val="{00000001-D2F9-4A41-A4A0-6F08A2550C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29.52</c:v>
                </c:pt>
                <c:pt idx="4">
                  <c:v>43.97</c:v>
                </c:pt>
              </c:numCache>
            </c:numRef>
          </c:val>
          <c:extLst>
            <c:ext xmlns:c16="http://schemas.microsoft.com/office/drawing/2014/chart" uri="{C3380CC4-5D6E-409C-BE32-E72D297353CC}">
              <c16:uniqueId val="{00000000-B8D6-4491-A2DD-EA888D9D65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40.78</c:v>
                </c:pt>
                <c:pt idx="4">
                  <c:v>38.119999999999997</c:v>
                </c:pt>
              </c:numCache>
            </c:numRef>
          </c:val>
          <c:smooth val="0"/>
          <c:extLst>
            <c:ext xmlns:c16="http://schemas.microsoft.com/office/drawing/2014/chart" uri="{C3380CC4-5D6E-409C-BE32-E72D297353CC}">
              <c16:uniqueId val="{00000001-B8D6-4491-A2DD-EA888D9D65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429.02</c:v>
                </c:pt>
                <c:pt idx="4">
                  <c:v>56.68</c:v>
                </c:pt>
              </c:numCache>
            </c:numRef>
          </c:val>
          <c:extLst>
            <c:ext xmlns:c16="http://schemas.microsoft.com/office/drawing/2014/chart" uri="{C3380CC4-5D6E-409C-BE32-E72D297353CC}">
              <c16:uniqueId val="{00000000-54F6-489A-890F-0F569AB626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685.34</c:v>
                </c:pt>
                <c:pt idx="4">
                  <c:v>684.74</c:v>
                </c:pt>
              </c:numCache>
            </c:numRef>
          </c:val>
          <c:smooth val="0"/>
          <c:extLst>
            <c:ext xmlns:c16="http://schemas.microsoft.com/office/drawing/2014/chart" uri="{C3380CC4-5D6E-409C-BE32-E72D297353CC}">
              <c16:uniqueId val="{00000001-54F6-489A-890F-0F569AB626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59.38</c:v>
                </c:pt>
                <c:pt idx="4">
                  <c:v>55.25</c:v>
                </c:pt>
              </c:numCache>
            </c:numRef>
          </c:val>
          <c:extLst>
            <c:ext xmlns:c16="http://schemas.microsoft.com/office/drawing/2014/chart" uri="{C3380CC4-5D6E-409C-BE32-E72D297353CC}">
              <c16:uniqueId val="{00000000-779F-416D-BD7E-0225327E9F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59.83</c:v>
                </c:pt>
                <c:pt idx="4">
                  <c:v>65.33</c:v>
                </c:pt>
              </c:numCache>
            </c:numRef>
          </c:val>
          <c:smooth val="0"/>
          <c:extLst>
            <c:ext xmlns:c16="http://schemas.microsoft.com/office/drawing/2014/chart" uri="{C3380CC4-5D6E-409C-BE32-E72D297353CC}">
              <c16:uniqueId val="{00000001-779F-416D-BD7E-0225327E9F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246.19</c:v>
                </c:pt>
                <c:pt idx="4">
                  <c:v>256.17</c:v>
                </c:pt>
              </c:numCache>
            </c:numRef>
          </c:val>
          <c:extLst>
            <c:ext xmlns:c16="http://schemas.microsoft.com/office/drawing/2014/chart" uri="{C3380CC4-5D6E-409C-BE32-E72D297353CC}">
              <c16:uniqueId val="{00000000-6EF1-49E2-AFEB-45F45BB270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246.66</c:v>
                </c:pt>
                <c:pt idx="4">
                  <c:v>227.43</c:v>
                </c:pt>
              </c:numCache>
            </c:numRef>
          </c:val>
          <c:smooth val="0"/>
          <c:extLst>
            <c:ext xmlns:c16="http://schemas.microsoft.com/office/drawing/2014/chart" uri="{C3380CC4-5D6E-409C-BE32-E72D297353CC}">
              <c16:uniqueId val="{00000001-6EF1-49E2-AFEB-45F45BB270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2" zoomScaleNormal="100" workbookViewId="0">
      <selection activeCell="BI75" sqref="BI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滋賀県　甲賀市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3">
        <f>データ!S6</f>
        <v>91410</v>
      </c>
      <c r="AM8" s="73"/>
      <c r="AN8" s="73"/>
      <c r="AO8" s="73"/>
      <c r="AP8" s="73"/>
      <c r="AQ8" s="73"/>
      <c r="AR8" s="73"/>
      <c r="AS8" s="73"/>
      <c r="AT8" s="72">
        <f>データ!T6</f>
        <v>481.62</v>
      </c>
      <c r="AU8" s="72"/>
      <c r="AV8" s="72"/>
      <c r="AW8" s="72"/>
      <c r="AX8" s="72"/>
      <c r="AY8" s="72"/>
      <c r="AZ8" s="72"/>
      <c r="BA8" s="72"/>
      <c r="BB8" s="72">
        <f>データ!U6</f>
        <v>189.8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76.58</v>
      </c>
      <c r="J10" s="72"/>
      <c r="K10" s="72"/>
      <c r="L10" s="72"/>
      <c r="M10" s="72"/>
      <c r="N10" s="72"/>
      <c r="O10" s="72"/>
      <c r="P10" s="72">
        <f>データ!P6</f>
        <v>11.1</v>
      </c>
      <c r="Q10" s="72"/>
      <c r="R10" s="72"/>
      <c r="S10" s="72"/>
      <c r="T10" s="72"/>
      <c r="U10" s="72"/>
      <c r="V10" s="72"/>
      <c r="W10" s="72">
        <f>データ!Q6</f>
        <v>73.09</v>
      </c>
      <c r="X10" s="72"/>
      <c r="Y10" s="72"/>
      <c r="Z10" s="72"/>
      <c r="AA10" s="72"/>
      <c r="AB10" s="72"/>
      <c r="AC10" s="72"/>
      <c r="AD10" s="73">
        <f>データ!R6</f>
        <v>2773</v>
      </c>
      <c r="AE10" s="73"/>
      <c r="AF10" s="73"/>
      <c r="AG10" s="73"/>
      <c r="AH10" s="73"/>
      <c r="AI10" s="73"/>
      <c r="AJ10" s="73"/>
      <c r="AK10" s="2"/>
      <c r="AL10" s="73">
        <f>データ!V6</f>
        <v>10116</v>
      </c>
      <c r="AM10" s="73"/>
      <c r="AN10" s="73"/>
      <c r="AO10" s="73"/>
      <c r="AP10" s="73"/>
      <c r="AQ10" s="73"/>
      <c r="AR10" s="73"/>
      <c r="AS10" s="73"/>
      <c r="AT10" s="72">
        <f>データ!W6</f>
        <v>4.78</v>
      </c>
      <c r="AU10" s="72"/>
      <c r="AV10" s="72"/>
      <c r="AW10" s="72"/>
      <c r="AX10" s="72"/>
      <c r="AY10" s="72"/>
      <c r="AZ10" s="72"/>
      <c r="BA10" s="72"/>
      <c r="BB10" s="72">
        <f>データ!X6</f>
        <v>2116.3200000000002</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c+WpsIprYnBbryti4UGirKdUAFCBbh/AQu3rvTe3q1BUi1iYTu/egkiaodgjHm+9Bgf5TCQdffdgS1GLNM4kog==" saltValue="z9NKzAaVjMaY7i2soa2lJ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252093</v>
      </c>
      <c r="D6" s="33">
        <f t="shared" si="3"/>
        <v>46</v>
      </c>
      <c r="E6" s="33">
        <f t="shared" si="3"/>
        <v>17</v>
      </c>
      <c r="F6" s="33">
        <f t="shared" si="3"/>
        <v>5</v>
      </c>
      <c r="G6" s="33">
        <f t="shared" si="3"/>
        <v>0</v>
      </c>
      <c r="H6" s="33" t="str">
        <f t="shared" si="3"/>
        <v>滋賀県　甲賀市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76.58</v>
      </c>
      <c r="P6" s="34">
        <f t="shared" si="3"/>
        <v>11.1</v>
      </c>
      <c r="Q6" s="34">
        <f t="shared" si="3"/>
        <v>73.09</v>
      </c>
      <c r="R6" s="34">
        <f t="shared" si="3"/>
        <v>2773</v>
      </c>
      <c r="S6" s="34">
        <f t="shared" si="3"/>
        <v>91410</v>
      </c>
      <c r="T6" s="34">
        <f t="shared" si="3"/>
        <v>481.62</v>
      </c>
      <c r="U6" s="34">
        <f t="shared" si="3"/>
        <v>189.8</v>
      </c>
      <c r="V6" s="34">
        <f t="shared" si="3"/>
        <v>10116</v>
      </c>
      <c r="W6" s="34">
        <f t="shared" si="3"/>
        <v>4.78</v>
      </c>
      <c r="X6" s="34">
        <f t="shared" si="3"/>
        <v>2116.3200000000002</v>
      </c>
      <c r="Y6" s="35" t="str">
        <f>IF(Y7="",NA(),Y7)</f>
        <v>-</v>
      </c>
      <c r="Z6" s="35" t="str">
        <f t="shared" ref="Z6:AH6" si="4">IF(Z7="",NA(),Z7)</f>
        <v>-</v>
      </c>
      <c r="AA6" s="35" t="str">
        <f t="shared" si="4"/>
        <v>-</v>
      </c>
      <c r="AB6" s="35">
        <f t="shared" si="4"/>
        <v>108.28</v>
      </c>
      <c r="AC6" s="35">
        <f t="shared" si="4"/>
        <v>110.66</v>
      </c>
      <c r="AD6" s="35" t="str">
        <f t="shared" si="4"/>
        <v>-</v>
      </c>
      <c r="AE6" s="35" t="str">
        <f t="shared" si="4"/>
        <v>-</v>
      </c>
      <c r="AF6" s="35" t="str">
        <f t="shared" si="4"/>
        <v>-</v>
      </c>
      <c r="AG6" s="35">
        <f t="shared" si="4"/>
        <v>97.34</v>
      </c>
      <c r="AH6" s="35">
        <f t="shared" si="4"/>
        <v>100.99</v>
      </c>
      <c r="AI6" s="34" t="str">
        <f>IF(AI7="","",IF(AI7="-","【-】","【"&amp;SUBSTITUTE(TEXT(AI7,"#,##0.00"),"-","△")&amp;"】"))</f>
        <v>【100.96】</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148.37</v>
      </c>
      <c r="AS6" s="35">
        <f t="shared" si="5"/>
        <v>149.02000000000001</v>
      </c>
      <c r="AT6" s="34" t="str">
        <f>IF(AT7="","",IF(AT7="-","【-】","【"&amp;SUBSTITUTE(TEXT(AT7,"#,##0.00"),"-","△")&amp;"】"))</f>
        <v>【198.51】</v>
      </c>
      <c r="AU6" s="35" t="str">
        <f>IF(AU7="",NA(),AU7)</f>
        <v>-</v>
      </c>
      <c r="AV6" s="35" t="str">
        <f t="shared" ref="AV6:BD6" si="6">IF(AV7="",NA(),AV7)</f>
        <v>-</v>
      </c>
      <c r="AW6" s="35" t="str">
        <f t="shared" si="6"/>
        <v>-</v>
      </c>
      <c r="AX6" s="35">
        <f t="shared" si="6"/>
        <v>29.52</v>
      </c>
      <c r="AY6" s="35">
        <f t="shared" si="6"/>
        <v>43.97</v>
      </c>
      <c r="AZ6" s="35" t="str">
        <f t="shared" si="6"/>
        <v>-</v>
      </c>
      <c r="BA6" s="35" t="str">
        <f t="shared" si="6"/>
        <v>-</v>
      </c>
      <c r="BB6" s="35" t="str">
        <f t="shared" si="6"/>
        <v>-</v>
      </c>
      <c r="BC6" s="35">
        <f t="shared" si="6"/>
        <v>40.78</v>
      </c>
      <c r="BD6" s="35">
        <f t="shared" si="6"/>
        <v>38.119999999999997</v>
      </c>
      <c r="BE6" s="34" t="str">
        <f>IF(BE7="","",IF(BE7="-","【-】","【"&amp;SUBSTITUTE(TEXT(BE7,"#,##0.00"),"-","△")&amp;"】"))</f>
        <v>【32.86】</v>
      </c>
      <c r="BF6" s="35" t="str">
        <f>IF(BF7="",NA(),BF7)</f>
        <v>-</v>
      </c>
      <c r="BG6" s="35" t="str">
        <f t="shared" ref="BG6:BO6" si="7">IF(BG7="",NA(),BG7)</f>
        <v>-</v>
      </c>
      <c r="BH6" s="35" t="str">
        <f t="shared" si="7"/>
        <v>-</v>
      </c>
      <c r="BI6" s="35">
        <f t="shared" si="7"/>
        <v>429.02</v>
      </c>
      <c r="BJ6" s="35">
        <f t="shared" si="7"/>
        <v>56.68</v>
      </c>
      <c r="BK6" s="35" t="str">
        <f t="shared" si="7"/>
        <v>-</v>
      </c>
      <c r="BL6" s="35" t="str">
        <f t="shared" si="7"/>
        <v>-</v>
      </c>
      <c r="BM6" s="35" t="str">
        <f t="shared" si="7"/>
        <v>-</v>
      </c>
      <c r="BN6" s="35">
        <f t="shared" si="7"/>
        <v>685.34</v>
      </c>
      <c r="BO6" s="35">
        <f t="shared" si="7"/>
        <v>684.74</v>
      </c>
      <c r="BP6" s="34" t="str">
        <f>IF(BP7="","",IF(BP7="-","【-】","【"&amp;SUBSTITUTE(TEXT(BP7,"#,##0.00"),"-","△")&amp;"】"))</f>
        <v>【814.89】</v>
      </c>
      <c r="BQ6" s="35" t="str">
        <f>IF(BQ7="",NA(),BQ7)</f>
        <v>-</v>
      </c>
      <c r="BR6" s="35" t="str">
        <f t="shared" ref="BR6:BZ6" si="8">IF(BR7="",NA(),BR7)</f>
        <v>-</v>
      </c>
      <c r="BS6" s="35" t="str">
        <f t="shared" si="8"/>
        <v>-</v>
      </c>
      <c r="BT6" s="35">
        <f t="shared" si="8"/>
        <v>59.38</v>
      </c>
      <c r="BU6" s="35">
        <f t="shared" si="8"/>
        <v>55.25</v>
      </c>
      <c r="BV6" s="35" t="str">
        <f t="shared" si="8"/>
        <v>-</v>
      </c>
      <c r="BW6" s="35" t="str">
        <f t="shared" si="8"/>
        <v>-</v>
      </c>
      <c r="BX6" s="35" t="str">
        <f t="shared" si="8"/>
        <v>-</v>
      </c>
      <c r="BY6" s="35">
        <f t="shared" si="8"/>
        <v>59.83</v>
      </c>
      <c r="BZ6" s="35">
        <f t="shared" si="8"/>
        <v>65.33</v>
      </c>
      <c r="CA6" s="34" t="str">
        <f>IF(CA7="","",IF(CA7="-","【-】","【"&amp;SUBSTITUTE(TEXT(CA7,"#,##0.00"),"-","△")&amp;"】"))</f>
        <v>【60.64】</v>
      </c>
      <c r="CB6" s="35" t="str">
        <f>IF(CB7="",NA(),CB7)</f>
        <v>-</v>
      </c>
      <c r="CC6" s="35" t="str">
        <f t="shared" ref="CC6:CK6" si="9">IF(CC7="",NA(),CC7)</f>
        <v>-</v>
      </c>
      <c r="CD6" s="35" t="str">
        <f t="shared" si="9"/>
        <v>-</v>
      </c>
      <c r="CE6" s="35">
        <f t="shared" si="9"/>
        <v>246.19</v>
      </c>
      <c r="CF6" s="35">
        <f t="shared" si="9"/>
        <v>256.17</v>
      </c>
      <c r="CG6" s="35" t="str">
        <f t="shared" si="9"/>
        <v>-</v>
      </c>
      <c r="CH6" s="35" t="str">
        <f t="shared" si="9"/>
        <v>-</v>
      </c>
      <c r="CI6" s="35" t="str">
        <f t="shared" si="9"/>
        <v>-</v>
      </c>
      <c r="CJ6" s="35">
        <f t="shared" si="9"/>
        <v>246.66</v>
      </c>
      <c r="CK6" s="35">
        <f t="shared" si="9"/>
        <v>227.43</v>
      </c>
      <c r="CL6" s="34" t="str">
        <f>IF(CL7="","",IF(CL7="-","【-】","【"&amp;SUBSTITUTE(TEXT(CL7,"#,##0.00"),"-","△")&amp;"】"))</f>
        <v>【255.52】</v>
      </c>
      <c r="CM6" s="35" t="str">
        <f>IF(CM7="",NA(),CM7)</f>
        <v>-</v>
      </c>
      <c r="CN6" s="35" t="str">
        <f t="shared" ref="CN6:CV6" si="10">IF(CN7="",NA(),CN7)</f>
        <v>-</v>
      </c>
      <c r="CO6" s="35" t="str">
        <f t="shared" si="10"/>
        <v>-</v>
      </c>
      <c r="CP6" s="35">
        <f t="shared" si="10"/>
        <v>77.31</v>
      </c>
      <c r="CQ6" s="35">
        <f t="shared" si="10"/>
        <v>77.31</v>
      </c>
      <c r="CR6" s="35" t="str">
        <f t="shared" si="10"/>
        <v>-</v>
      </c>
      <c r="CS6" s="35" t="str">
        <f t="shared" si="10"/>
        <v>-</v>
      </c>
      <c r="CT6" s="35" t="str">
        <f t="shared" si="10"/>
        <v>-</v>
      </c>
      <c r="CU6" s="35">
        <f t="shared" si="10"/>
        <v>56</v>
      </c>
      <c r="CV6" s="35">
        <f t="shared" si="10"/>
        <v>56.01</v>
      </c>
      <c r="CW6" s="34" t="str">
        <f>IF(CW7="","",IF(CW7="-","【-】","【"&amp;SUBSTITUTE(TEXT(CW7,"#,##0.00"),"-","△")&amp;"】"))</f>
        <v>【52.49】</v>
      </c>
      <c r="CX6" s="35" t="str">
        <f>IF(CX7="",NA(),CX7)</f>
        <v>-</v>
      </c>
      <c r="CY6" s="35" t="str">
        <f t="shared" ref="CY6:DG6" si="11">IF(CY7="",NA(),CY7)</f>
        <v>-</v>
      </c>
      <c r="CZ6" s="35" t="str">
        <f t="shared" si="11"/>
        <v>-</v>
      </c>
      <c r="DA6" s="35">
        <f t="shared" si="11"/>
        <v>94.29</v>
      </c>
      <c r="DB6" s="35">
        <f t="shared" si="11"/>
        <v>94</v>
      </c>
      <c r="DC6" s="35" t="str">
        <f t="shared" si="11"/>
        <v>-</v>
      </c>
      <c r="DD6" s="35" t="str">
        <f t="shared" si="11"/>
        <v>-</v>
      </c>
      <c r="DE6" s="35" t="str">
        <f t="shared" si="11"/>
        <v>-</v>
      </c>
      <c r="DF6" s="35">
        <f t="shared" si="11"/>
        <v>89.51</v>
      </c>
      <c r="DG6" s="35">
        <f t="shared" si="11"/>
        <v>89.77</v>
      </c>
      <c r="DH6" s="34" t="str">
        <f>IF(DH7="","",IF(DH7="-","【-】","【"&amp;SUBSTITUTE(TEXT(DH7,"#,##0.00"),"-","△")&amp;"】"))</f>
        <v>【85.49】</v>
      </c>
      <c r="DI6" s="35" t="str">
        <f>IF(DI7="",NA(),DI7)</f>
        <v>-</v>
      </c>
      <c r="DJ6" s="35" t="str">
        <f t="shared" ref="DJ6:DR6" si="12">IF(DJ7="",NA(),DJ7)</f>
        <v>-</v>
      </c>
      <c r="DK6" s="35" t="str">
        <f t="shared" si="12"/>
        <v>-</v>
      </c>
      <c r="DL6" s="35">
        <f t="shared" si="12"/>
        <v>4.3</v>
      </c>
      <c r="DM6" s="35">
        <f t="shared" si="12"/>
        <v>8.2200000000000006</v>
      </c>
      <c r="DN6" s="35" t="str">
        <f t="shared" si="12"/>
        <v>-</v>
      </c>
      <c r="DO6" s="35" t="str">
        <f t="shared" si="12"/>
        <v>-</v>
      </c>
      <c r="DP6" s="35" t="str">
        <f t="shared" si="12"/>
        <v>-</v>
      </c>
      <c r="DQ6" s="35">
        <f t="shared" si="12"/>
        <v>21.33</v>
      </c>
      <c r="DR6" s="35">
        <f t="shared" si="12"/>
        <v>22.69</v>
      </c>
      <c r="DS6" s="34" t="str">
        <f>IF(DS7="","",IF(DS7="-","【-】","【"&amp;SUBSTITUTE(TEXT(DS7,"#,##0.00"),"-","△")&amp;"】"))</f>
        <v>【24.07】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0.05</v>
      </c>
      <c r="EN6" s="35">
        <f t="shared" si="14"/>
        <v>0.44</v>
      </c>
      <c r="EO6" s="34" t="str">
        <f>IF(EO7="","",IF(EO7="-","【-】","【"&amp;SUBSTITUTE(TEXT(EO7,"#,##0.00"),"-","△")&amp;"】"))</f>
        <v>【0.11】</v>
      </c>
    </row>
    <row r="7" spans="1:148" s="36" customFormat="1" x14ac:dyDescent="0.15">
      <c r="A7" s="28"/>
      <c r="B7" s="37">
        <v>2017</v>
      </c>
      <c r="C7" s="37">
        <v>252093</v>
      </c>
      <c r="D7" s="37">
        <v>46</v>
      </c>
      <c r="E7" s="37">
        <v>17</v>
      </c>
      <c r="F7" s="37">
        <v>5</v>
      </c>
      <c r="G7" s="37">
        <v>0</v>
      </c>
      <c r="H7" s="37" t="s">
        <v>108</v>
      </c>
      <c r="I7" s="37" t="s">
        <v>109</v>
      </c>
      <c r="J7" s="37" t="s">
        <v>110</v>
      </c>
      <c r="K7" s="37" t="s">
        <v>111</v>
      </c>
      <c r="L7" s="37" t="s">
        <v>112</v>
      </c>
      <c r="M7" s="37" t="s">
        <v>113</v>
      </c>
      <c r="N7" s="38" t="s">
        <v>114</v>
      </c>
      <c r="O7" s="38">
        <v>76.58</v>
      </c>
      <c r="P7" s="38">
        <v>11.1</v>
      </c>
      <c r="Q7" s="38">
        <v>73.09</v>
      </c>
      <c r="R7" s="38">
        <v>2773</v>
      </c>
      <c r="S7" s="38">
        <v>91410</v>
      </c>
      <c r="T7" s="38">
        <v>481.62</v>
      </c>
      <c r="U7" s="38">
        <v>189.8</v>
      </c>
      <c r="V7" s="38">
        <v>10116</v>
      </c>
      <c r="W7" s="38">
        <v>4.78</v>
      </c>
      <c r="X7" s="38">
        <v>2116.3200000000002</v>
      </c>
      <c r="Y7" s="38" t="s">
        <v>114</v>
      </c>
      <c r="Z7" s="38" t="s">
        <v>114</v>
      </c>
      <c r="AA7" s="38" t="s">
        <v>114</v>
      </c>
      <c r="AB7" s="38">
        <v>108.28</v>
      </c>
      <c r="AC7" s="38">
        <v>110.66</v>
      </c>
      <c r="AD7" s="38" t="s">
        <v>114</v>
      </c>
      <c r="AE7" s="38" t="s">
        <v>114</v>
      </c>
      <c r="AF7" s="38" t="s">
        <v>114</v>
      </c>
      <c r="AG7" s="38">
        <v>97.34</v>
      </c>
      <c r="AH7" s="38">
        <v>100.99</v>
      </c>
      <c r="AI7" s="38">
        <v>100.96</v>
      </c>
      <c r="AJ7" s="38" t="s">
        <v>114</v>
      </c>
      <c r="AK7" s="38" t="s">
        <v>114</v>
      </c>
      <c r="AL7" s="38" t="s">
        <v>114</v>
      </c>
      <c r="AM7" s="38">
        <v>0</v>
      </c>
      <c r="AN7" s="38">
        <v>0</v>
      </c>
      <c r="AO7" s="38" t="s">
        <v>114</v>
      </c>
      <c r="AP7" s="38" t="s">
        <v>114</v>
      </c>
      <c r="AQ7" s="38" t="s">
        <v>114</v>
      </c>
      <c r="AR7" s="38">
        <v>148.37</v>
      </c>
      <c r="AS7" s="38">
        <v>149.02000000000001</v>
      </c>
      <c r="AT7" s="38">
        <v>198.51</v>
      </c>
      <c r="AU7" s="38" t="s">
        <v>114</v>
      </c>
      <c r="AV7" s="38" t="s">
        <v>114</v>
      </c>
      <c r="AW7" s="38" t="s">
        <v>114</v>
      </c>
      <c r="AX7" s="38">
        <v>29.52</v>
      </c>
      <c r="AY7" s="38">
        <v>43.97</v>
      </c>
      <c r="AZ7" s="38" t="s">
        <v>114</v>
      </c>
      <c r="BA7" s="38" t="s">
        <v>114</v>
      </c>
      <c r="BB7" s="38" t="s">
        <v>114</v>
      </c>
      <c r="BC7" s="38">
        <v>40.78</v>
      </c>
      <c r="BD7" s="38">
        <v>38.119999999999997</v>
      </c>
      <c r="BE7" s="38">
        <v>32.86</v>
      </c>
      <c r="BF7" s="38" t="s">
        <v>114</v>
      </c>
      <c r="BG7" s="38" t="s">
        <v>114</v>
      </c>
      <c r="BH7" s="38" t="s">
        <v>114</v>
      </c>
      <c r="BI7" s="38">
        <v>429.02</v>
      </c>
      <c r="BJ7" s="38">
        <v>56.68</v>
      </c>
      <c r="BK7" s="38" t="s">
        <v>114</v>
      </c>
      <c r="BL7" s="38" t="s">
        <v>114</v>
      </c>
      <c r="BM7" s="38" t="s">
        <v>114</v>
      </c>
      <c r="BN7" s="38">
        <v>685.34</v>
      </c>
      <c r="BO7" s="38">
        <v>684.74</v>
      </c>
      <c r="BP7" s="38">
        <v>814.89</v>
      </c>
      <c r="BQ7" s="38" t="s">
        <v>114</v>
      </c>
      <c r="BR7" s="38" t="s">
        <v>114</v>
      </c>
      <c r="BS7" s="38" t="s">
        <v>114</v>
      </c>
      <c r="BT7" s="38">
        <v>59.38</v>
      </c>
      <c r="BU7" s="38">
        <v>55.25</v>
      </c>
      <c r="BV7" s="38" t="s">
        <v>114</v>
      </c>
      <c r="BW7" s="38" t="s">
        <v>114</v>
      </c>
      <c r="BX7" s="38" t="s">
        <v>114</v>
      </c>
      <c r="BY7" s="38">
        <v>59.83</v>
      </c>
      <c r="BZ7" s="38">
        <v>65.33</v>
      </c>
      <c r="CA7" s="38">
        <v>60.64</v>
      </c>
      <c r="CB7" s="38" t="s">
        <v>114</v>
      </c>
      <c r="CC7" s="38" t="s">
        <v>114</v>
      </c>
      <c r="CD7" s="38" t="s">
        <v>114</v>
      </c>
      <c r="CE7" s="38">
        <v>246.19</v>
      </c>
      <c r="CF7" s="38">
        <v>256.17</v>
      </c>
      <c r="CG7" s="38" t="s">
        <v>114</v>
      </c>
      <c r="CH7" s="38" t="s">
        <v>114</v>
      </c>
      <c r="CI7" s="38" t="s">
        <v>114</v>
      </c>
      <c r="CJ7" s="38">
        <v>246.66</v>
      </c>
      <c r="CK7" s="38">
        <v>227.43</v>
      </c>
      <c r="CL7" s="38">
        <v>255.52</v>
      </c>
      <c r="CM7" s="38" t="s">
        <v>114</v>
      </c>
      <c r="CN7" s="38" t="s">
        <v>114</v>
      </c>
      <c r="CO7" s="38" t="s">
        <v>114</v>
      </c>
      <c r="CP7" s="38">
        <v>77.31</v>
      </c>
      <c r="CQ7" s="38">
        <v>77.31</v>
      </c>
      <c r="CR7" s="38" t="s">
        <v>114</v>
      </c>
      <c r="CS7" s="38" t="s">
        <v>114</v>
      </c>
      <c r="CT7" s="38" t="s">
        <v>114</v>
      </c>
      <c r="CU7" s="38">
        <v>56</v>
      </c>
      <c r="CV7" s="38">
        <v>56.01</v>
      </c>
      <c r="CW7" s="38">
        <v>52.49</v>
      </c>
      <c r="CX7" s="38" t="s">
        <v>114</v>
      </c>
      <c r="CY7" s="38" t="s">
        <v>114</v>
      </c>
      <c r="CZ7" s="38" t="s">
        <v>114</v>
      </c>
      <c r="DA7" s="38">
        <v>94.29</v>
      </c>
      <c r="DB7" s="38">
        <v>94</v>
      </c>
      <c r="DC7" s="38" t="s">
        <v>114</v>
      </c>
      <c r="DD7" s="38" t="s">
        <v>114</v>
      </c>
      <c r="DE7" s="38" t="s">
        <v>114</v>
      </c>
      <c r="DF7" s="38">
        <v>89.51</v>
      </c>
      <c r="DG7" s="38">
        <v>89.77</v>
      </c>
      <c r="DH7" s="38">
        <v>85.49</v>
      </c>
      <c r="DI7" s="38" t="s">
        <v>114</v>
      </c>
      <c r="DJ7" s="38" t="s">
        <v>114</v>
      </c>
      <c r="DK7" s="38" t="s">
        <v>114</v>
      </c>
      <c r="DL7" s="38">
        <v>4.3</v>
      </c>
      <c r="DM7" s="38">
        <v>8.2200000000000006</v>
      </c>
      <c r="DN7" s="38" t="s">
        <v>114</v>
      </c>
      <c r="DO7" s="38" t="s">
        <v>114</v>
      </c>
      <c r="DP7" s="38" t="s">
        <v>114</v>
      </c>
      <c r="DQ7" s="38">
        <v>21.33</v>
      </c>
      <c r="DR7" s="38">
        <v>22.69</v>
      </c>
      <c r="DS7" s="38">
        <v>24.07</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美保</cp:lastModifiedBy>
  <cp:lastPrinted>2019-01-31T02:08:36Z</cp:lastPrinted>
  <dcterms:created xsi:type="dcterms:W3CDTF">2018-12-03T08:55:35Z</dcterms:created>
  <dcterms:modified xsi:type="dcterms:W3CDTF">2019-01-31T02:08:39Z</dcterms:modified>
  <cp:category/>
</cp:coreProperties>
</file>