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3\F6060\工事中\5000_上下水道管理係\2018(H30)年度\調査回答\経営比較分析表\H29\"/>
    </mc:Choice>
  </mc:AlternateContent>
  <workbookProtection workbookAlgorithmName="SHA-512" workbookHashValue="xY02/ddLMuvvHVQo2/z7xWpfVVhh1x58JswhgeoYpaBqxzWWn5dGx3x3b6oH9Bjd136x1nFFduKIEiT0iWWqwQ==" workbookSaltValue="ToN/LwIiU00P3gO3d7umTw==" workbookSpinCount="100000" lockStructure="1"/>
  <bookViews>
    <workbookView xWindow="0" yWindow="0" windowWidth="11265" windowHeight="748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<sst xmlns="http://schemas.openxmlformats.org/spreadsheetml/2006/main" count="232" uniqueCount="119">
  <si>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</si>
  <si>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</si>
  <si>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</si>
  <si>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</si>
  <si>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</si>
  <si>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</si>
  <si>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</si>
  <si>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</si>
  <si>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</si>
  <si>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</si>
  <si>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</si>
  <si>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</si>
  <si>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</si>
  <si>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</si>
  <si>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</si>
  <si>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</si>
  <si>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</si>
  <si>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</si>
  <si>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</si>
  <si>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</si>
  <si>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</si>
  <si>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</si>
  <si>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</si>
  <si>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</si>
  <si>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</si>
  <si>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</si>
  <si>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</si>
  <si>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</si>
  <si>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</si>
  <si>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</si>
  <si>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</si>
  <si>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</si>
  <si>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</si>
  <si>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</si>
  <si>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</si>
  <si>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</si>
  <si>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</si>
  <si>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</si>
  <si>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</si>
  <si>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</si>
  <si>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</si>
  <si>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</si>
  <si>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</si>
  <si>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</si>
  <si>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</si>
  <si>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</si>
  <si>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</si>
  <si>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</si>
  <si>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</si>
  <si>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</si>
  <si>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</si>
  <si>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</si>
  <si>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</si>
  <si>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</si>
  <si>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</si>
  <si>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</si>
  <si>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</si>
  <si>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</si>
  <si>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</si>
  <si>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</si>
  <si>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</si>
  <si>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</si>
  <si>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</si>
  <si>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</si>
  <si>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</si>
  <si>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</si>
  <si>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</si>
  <si>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</si>
  <si>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</si>
  <si>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</si>
  <si>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</si>
  <si>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</si>
  <si>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</si>
  <si>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</si>
  <si>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</si>
  <si>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</si>
  <si>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</si>
  <si>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</si>
  <si>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</si>
  <si>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</si>
  <si>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</si>
  <si>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</si>
  <si>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</si>
  <si>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</si>
  <si>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</si>
  <si>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</si>
  <si>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</si>
  <si>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</si>
  <si>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</si>
  <si>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</si>
  <si>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</si>
  <si>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</si>
  <si>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</si>
  <si>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</si>
  <si>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</si>
  <si>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</si>
  <si>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</si>
  <si>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</si>
  <si>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</si>
  <si>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</si>
  <si>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</si>
  <si>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</si>
  <si>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</si>
  <si>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</si>
  <si>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</si>
  <si>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</si>
  <si>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</si>
  <si>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</si>
  <si>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</si>
  <si>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</si>
  <si>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</si>
  <si>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</si>
  <si>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</si>
  <si>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</si>
  <si>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</si>
  <si>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</si>
  <si>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全体として経営状態は効率的かつ良好であると言えるが、耐用年数が到来した資産の老朽化が進んでおり、これらの更新・修繕等対策資金の負担増が予想される。
　これに対し、本市では今後当面の間は僅かながらも人口増が想定されるものの、市民の節水意識の向上や節水機器の普及等により給水収益の大幅な増加は見込めないことから、将来に備えた資金の確保とより一層の経費削減に努める必要がある。
　本年度、中長期的な視点に立った水道施設の更新と資金確保のための「アセットマネジメント」ならびに中長期的な経営の基本計画としての「経営戦略」の各策定により、資産の計画的な更新・修繕を実施するとともに、経営の健全性を維持していくことが重要となる。</t>
    <rPh sb="1" eb="3">
      <t>ゼンタイ</t>
    </rPh>
    <rPh sb="6" eb="8">
      <t>ケイエイ</t>
    </rPh>
    <rPh sb="8" eb="10">
      <t>ジョウタイ</t>
    </rPh>
    <rPh sb="16" eb="18">
      <t>リョウコウ</t>
    </rPh>
    <rPh sb="22" eb="23">
      <t>イ</t>
    </rPh>
    <rPh sb="27" eb="29">
      <t>タイヨウ</t>
    </rPh>
    <rPh sb="29" eb="31">
      <t>ネンスウ</t>
    </rPh>
    <rPh sb="32" eb="34">
      <t>トウライ</t>
    </rPh>
    <rPh sb="36" eb="38">
      <t>シサン</t>
    </rPh>
    <rPh sb="39" eb="42">
      <t>ロウキュウカ</t>
    </rPh>
    <rPh sb="43" eb="44">
      <t>スス</t>
    </rPh>
    <rPh sb="53" eb="55">
      <t>コウシン</t>
    </rPh>
    <rPh sb="56" eb="58">
      <t>シュウゼン</t>
    </rPh>
    <rPh sb="58" eb="59">
      <t>トウ</t>
    </rPh>
    <rPh sb="59" eb="61">
      <t>タイサク</t>
    </rPh>
    <rPh sb="61" eb="63">
      <t>シキン</t>
    </rPh>
    <rPh sb="64" eb="66">
      <t>フタン</t>
    </rPh>
    <rPh sb="66" eb="67">
      <t>ゾウ</t>
    </rPh>
    <rPh sb="68" eb="70">
      <t>ヨソウ</t>
    </rPh>
    <rPh sb="79" eb="80">
      <t>タイ</t>
    </rPh>
    <rPh sb="82" eb="83">
      <t>ホン</t>
    </rPh>
    <rPh sb="83" eb="84">
      <t>シ</t>
    </rPh>
    <rPh sb="86" eb="88">
      <t>コンゴ</t>
    </rPh>
    <rPh sb="88" eb="90">
      <t>トウメン</t>
    </rPh>
    <rPh sb="91" eb="92">
      <t>カン</t>
    </rPh>
    <rPh sb="93" eb="94">
      <t>ワズ</t>
    </rPh>
    <rPh sb="99" eb="101">
      <t>ジンコウ</t>
    </rPh>
    <rPh sb="101" eb="102">
      <t>ゾウ</t>
    </rPh>
    <rPh sb="103" eb="105">
      <t>ソウテイ</t>
    </rPh>
    <rPh sb="112" eb="114">
      <t>シミン</t>
    </rPh>
    <rPh sb="115" eb="117">
      <t>セッスイ</t>
    </rPh>
    <rPh sb="117" eb="119">
      <t>イシキ</t>
    </rPh>
    <rPh sb="120" eb="122">
      <t>コウジョウ</t>
    </rPh>
    <rPh sb="123" eb="125">
      <t>セッスイ</t>
    </rPh>
    <rPh sb="125" eb="127">
      <t>キキ</t>
    </rPh>
    <rPh sb="128" eb="130">
      <t>フキュウ</t>
    </rPh>
    <rPh sb="130" eb="131">
      <t>トウ</t>
    </rPh>
    <rPh sb="134" eb="136">
      <t>キュウスイ</t>
    </rPh>
    <rPh sb="136" eb="138">
      <t>シュウエキ</t>
    </rPh>
    <rPh sb="139" eb="141">
      <t>オオハバ</t>
    </rPh>
    <rPh sb="142" eb="144">
      <t>ゾウカ</t>
    </rPh>
    <rPh sb="145" eb="147">
      <t>ミコ</t>
    </rPh>
    <rPh sb="155" eb="157">
      <t>ショウライ</t>
    </rPh>
    <rPh sb="158" eb="159">
      <t>ソナ</t>
    </rPh>
    <rPh sb="161" eb="163">
      <t>シキン</t>
    </rPh>
    <rPh sb="164" eb="166">
      <t>カクホ</t>
    </rPh>
    <rPh sb="169" eb="171">
      <t>イッソウ</t>
    </rPh>
    <rPh sb="172" eb="174">
      <t>ケイヒ</t>
    </rPh>
    <rPh sb="174" eb="176">
      <t>サクゲン</t>
    </rPh>
    <rPh sb="177" eb="178">
      <t>ツト</t>
    </rPh>
    <rPh sb="180" eb="182">
      <t>ヒツヨウ</t>
    </rPh>
    <rPh sb="188" eb="191">
      <t>ホンネンド</t>
    </rPh>
    <rPh sb="192" eb="196">
      <t>チュウチョウキテキ</t>
    </rPh>
    <rPh sb="197" eb="199">
      <t>シテン</t>
    </rPh>
    <rPh sb="200" eb="201">
      <t>タ</t>
    </rPh>
    <rPh sb="203" eb="205">
      <t>スイドウ</t>
    </rPh>
    <rPh sb="205" eb="207">
      <t>シセツ</t>
    </rPh>
    <rPh sb="208" eb="210">
      <t>コウシン</t>
    </rPh>
    <rPh sb="211" eb="213">
      <t>シキン</t>
    </rPh>
    <rPh sb="213" eb="215">
      <t>カクホ</t>
    </rPh>
    <rPh sb="235" eb="239">
      <t>チュウチョウキテキ</t>
    </rPh>
    <rPh sb="240" eb="242">
      <t>ケイエイ</t>
    </rPh>
    <rPh sb="243" eb="245">
      <t>キホン</t>
    </rPh>
    <rPh sb="245" eb="247">
      <t>ケイカク</t>
    </rPh>
    <rPh sb="252" eb="254">
      <t>ケイエイ</t>
    </rPh>
    <rPh sb="254" eb="256">
      <t>センリャク</t>
    </rPh>
    <rPh sb="258" eb="259">
      <t>カク</t>
    </rPh>
    <rPh sb="259" eb="261">
      <t>サクテイ</t>
    </rPh>
    <rPh sb="265" eb="267">
      <t>シサン</t>
    </rPh>
    <rPh sb="268" eb="271">
      <t>ケイカクテキ</t>
    </rPh>
    <rPh sb="272" eb="274">
      <t>コウシン</t>
    </rPh>
    <rPh sb="275" eb="277">
      <t>シュウゼン</t>
    </rPh>
    <rPh sb="278" eb="280">
      <t>ジッシ</t>
    </rPh>
    <rPh sb="287" eb="289">
      <t>ケイエイ</t>
    </rPh>
    <rPh sb="303" eb="305">
      <t>ジュウヨウ</t>
    </rPh>
    <phoneticPr fontId="4"/>
  </si>
  <si>
    <t>①経常収支比率は100％を超え、また②累積欠損比率は0％であり、単年度収支は黒字を維持しているものの、水源地更新施設の減価償却費等の支出が増加したため前年度数値を下回った。
③流動比率は100％を上回っており、短期的な債務に対する支払能力を十分に備えている。
④企業債残高対給水収益比率は、類似団体平均値比を下回るものの本市は増加傾向にあり、これは水源地拡張事業から送水管布設工事など一定規模の借入が継続して生じたことから償還を上回る借入となったことが要因となっている。今後も老朽管路の更新や施設の耐震化等の設備投資が見込まれ、この傾向が続くと予想されるが、流動比率や給水収益の動向を勘案しつつ適正な借入水準を維持する必要がある。
⑤料金回収率は100％を切り、年々縮減傾向にある。これに対して⑥給水原価は、類似団体平均値を下回っているものの、僅かながら年々上昇傾向にある。
⑦施設利用率は類似団体平均値を上回っており、効率的な施設利用ができている。
⑧有収率は類似団体平均値を上回っており、効率的な施設運営ができていると言えるが、耐用年数40年を経過した老朽化管路からの漏水が発生していることから、アセットマネジメントに基づく計画的な更新を行なう必要がある。</t>
    <rPh sb="1" eb="3">
      <t>ケイジョウ</t>
    </rPh>
    <rPh sb="3" eb="5">
      <t>シュウシ</t>
    </rPh>
    <rPh sb="5" eb="7">
      <t>ヒリツ</t>
    </rPh>
    <rPh sb="13" eb="14">
      <t>コ</t>
    </rPh>
    <rPh sb="19" eb="21">
      <t>ルイセキ</t>
    </rPh>
    <rPh sb="21" eb="23">
      <t>ケッソン</t>
    </rPh>
    <rPh sb="23" eb="25">
      <t>ヒリツ</t>
    </rPh>
    <rPh sb="32" eb="35">
      <t>タンネンド</t>
    </rPh>
    <rPh sb="35" eb="37">
      <t>シュウシ</t>
    </rPh>
    <rPh sb="38" eb="40">
      <t>クロジ</t>
    </rPh>
    <rPh sb="41" eb="43">
      <t>イジ</t>
    </rPh>
    <rPh sb="51" eb="54">
      <t>スイゲンチ</t>
    </rPh>
    <rPh sb="54" eb="56">
      <t>コウシン</t>
    </rPh>
    <rPh sb="56" eb="58">
      <t>シセツ</t>
    </rPh>
    <rPh sb="59" eb="61">
      <t>ゲンカ</t>
    </rPh>
    <rPh sb="63" eb="64">
      <t>ヒ</t>
    </rPh>
    <rPh sb="64" eb="65">
      <t>トウ</t>
    </rPh>
    <rPh sb="66" eb="68">
      <t>シシュツ</t>
    </rPh>
    <rPh sb="69" eb="71">
      <t>ゾウカ</t>
    </rPh>
    <rPh sb="75" eb="78">
      <t>ゼンネンド</t>
    </rPh>
    <rPh sb="78" eb="80">
      <t>スウチ</t>
    </rPh>
    <rPh sb="81" eb="83">
      <t>シタマワ</t>
    </rPh>
    <rPh sb="88" eb="90">
      <t>リュウドウ</t>
    </rPh>
    <rPh sb="90" eb="92">
      <t>ヒリツ</t>
    </rPh>
    <rPh sb="98" eb="100">
      <t>ウワマワ</t>
    </rPh>
    <rPh sb="105" eb="108">
      <t>タンキテキ</t>
    </rPh>
    <rPh sb="109" eb="111">
      <t>サイム</t>
    </rPh>
    <rPh sb="112" eb="113">
      <t>タイ</t>
    </rPh>
    <rPh sb="115" eb="117">
      <t>シハラ</t>
    </rPh>
    <rPh sb="117" eb="119">
      <t>ノウリョク</t>
    </rPh>
    <rPh sb="120" eb="122">
      <t>ジュウブン</t>
    </rPh>
    <rPh sb="123" eb="124">
      <t>ソナ</t>
    </rPh>
    <rPh sb="131" eb="133">
      <t>キギョウ</t>
    </rPh>
    <rPh sb="133" eb="134">
      <t>サイ</t>
    </rPh>
    <rPh sb="134" eb="136">
      <t>ザンダカ</t>
    </rPh>
    <rPh sb="136" eb="137">
      <t>タイ</t>
    </rPh>
    <rPh sb="137" eb="139">
      <t>キュウスイ</t>
    </rPh>
    <rPh sb="139" eb="141">
      <t>シュウエキ</t>
    </rPh>
    <rPh sb="141" eb="143">
      <t>ヒリツ</t>
    </rPh>
    <rPh sb="145" eb="147">
      <t>ルイジ</t>
    </rPh>
    <rPh sb="147" eb="149">
      <t>ダンタイ</t>
    </rPh>
    <rPh sb="149" eb="151">
      <t>ヘイキン</t>
    </rPh>
    <rPh sb="152" eb="153">
      <t>ヒ</t>
    </rPh>
    <rPh sb="344" eb="345">
      <t>タイ</t>
    </rPh>
    <rPh sb="348" eb="350">
      <t>キュウスイ</t>
    </rPh>
    <rPh sb="350" eb="352">
      <t>ゲンカ</t>
    </rPh>
    <rPh sb="354" eb="356">
      <t>ルイジ</t>
    </rPh>
    <rPh sb="356" eb="358">
      <t>ダンタイ</t>
    </rPh>
    <rPh sb="358" eb="360">
      <t>ヘイキン</t>
    </rPh>
    <rPh sb="360" eb="361">
      <t>チ</t>
    </rPh>
    <rPh sb="362" eb="364">
      <t>シタマワ</t>
    </rPh>
    <rPh sb="372" eb="373">
      <t>ワズ</t>
    </rPh>
    <rPh sb="377" eb="379">
      <t>ネンネン</t>
    </rPh>
    <rPh sb="379" eb="381">
      <t>ジョウショウ</t>
    </rPh>
    <rPh sb="381" eb="383">
      <t>ケイコウ</t>
    </rPh>
    <rPh sb="389" eb="391">
      <t>シセツ</t>
    </rPh>
    <rPh sb="391" eb="394">
      <t>リヨウリツ</t>
    </rPh>
    <rPh sb="395" eb="397">
      <t>ルイジ</t>
    </rPh>
    <rPh sb="397" eb="399">
      <t>ダンタイ</t>
    </rPh>
    <rPh sb="399" eb="401">
      <t>ヘイキン</t>
    </rPh>
    <rPh sb="401" eb="402">
      <t>チ</t>
    </rPh>
    <rPh sb="403" eb="405">
      <t>ウワマワ</t>
    </rPh>
    <rPh sb="410" eb="413">
      <t>コウリツテキ</t>
    </rPh>
    <rPh sb="414" eb="416">
      <t>シセツ</t>
    </rPh>
    <rPh sb="416" eb="418">
      <t>リヨウ</t>
    </rPh>
    <rPh sb="427" eb="428">
      <t>ユウ</t>
    </rPh>
    <rPh sb="428" eb="429">
      <t>シュウ</t>
    </rPh>
    <rPh sb="429" eb="430">
      <t>リツ</t>
    </rPh>
    <rPh sb="446" eb="449">
      <t>コウリツテキ</t>
    </rPh>
    <rPh sb="450" eb="452">
      <t>シセツ</t>
    </rPh>
    <rPh sb="452" eb="454">
      <t>ウンエイ</t>
    </rPh>
    <rPh sb="461" eb="462">
      <t>イ</t>
    </rPh>
    <rPh sb="466" eb="468">
      <t>タイヨウ</t>
    </rPh>
    <rPh sb="468" eb="470">
      <t>ネンスウ</t>
    </rPh>
    <rPh sb="472" eb="473">
      <t>ネン</t>
    </rPh>
    <rPh sb="474" eb="476">
      <t>ケイカ</t>
    </rPh>
    <rPh sb="481" eb="483">
      <t>カンロ</t>
    </rPh>
    <rPh sb="486" eb="488">
      <t>ロウスイ</t>
    </rPh>
    <rPh sb="489" eb="491">
      <t>ハッセイ</t>
    </rPh>
    <rPh sb="514" eb="517">
      <t>ケイカクテキ</t>
    </rPh>
    <rPh sb="518" eb="520">
      <t>コウシン</t>
    </rPh>
    <rPh sb="521" eb="522">
      <t>オコ</t>
    </rPh>
    <rPh sb="524" eb="526">
      <t>ヒツヨウ</t>
    </rPh>
    <phoneticPr fontId="4"/>
  </si>
  <si>
    <r>
      <t>①有形固定資産減価償却率は、水源地拡張事業が完了したことで類似団体平均値を下回り改善傾向となっている</t>
    </r>
    <r>
      <rPr>
        <sz val="11"/>
        <color rgb="FFFF0000"/>
        <rFont val="ＭＳ ゴシック"/>
        <family val="3"/>
        <charset val="128"/>
      </rPr>
      <t>。</t>
    </r>
    <r>
      <rPr>
        <sz val="11"/>
        <color theme="1"/>
        <rFont val="ＭＳ ゴシック"/>
        <family val="3"/>
        <charset val="128"/>
      </rPr>
      <t>この施設更新を優先したことにより、②管路経年化率は</t>
    </r>
    <r>
      <rPr>
        <sz val="11"/>
        <color rgb="FFFF0000"/>
        <rFont val="ＭＳ ゴシック"/>
        <family val="3"/>
        <charset val="128"/>
      </rPr>
      <t>類似団体平均値よりも高い水準にあり、</t>
    </r>
    <r>
      <rPr>
        <sz val="11"/>
        <color theme="1"/>
        <rFont val="ＭＳ ゴシック"/>
        <family val="3"/>
        <charset val="128"/>
      </rPr>
      <t>更新工事の実施により上昇傾向が落ち着いたように見えるものの、全体の老朽化は確実に進んでいると言える。
③管路更新率は類似団体平均値に近い水準となったが、本年度策定のアセットマネジメントに基づき老朽化管路を計画的に更新していく必要がある。</t>
    </r>
    <rPh sb="1" eb="3">
      <t>ユウケイ</t>
    </rPh>
    <rPh sb="3" eb="5">
      <t>コテイ</t>
    </rPh>
    <rPh sb="5" eb="7">
      <t>シサン</t>
    </rPh>
    <rPh sb="7" eb="9">
      <t>ゲンカ</t>
    </rPh>
    <rPh sb="9" eb="11">
      <t>ショウキャク</t>
    </rPh>
    <rPh sb="11" eb="12">
      <t>リツ</t>
    </rPh>
    <rPh sb="14" eb="17">
      <t>スイゲンチ</t>
    </rPh>
    <rPh sb="17" eb="19">
      <t>カクチョウ</t>
    </rPh>
    <rPh sb="19" eb="21">
      <t>ジギョウ</t>
    </rPh>
    <rPh sb="22" eb="24">
      <t>カンリョウ</t>
    </rPh>
    <rPh sb="29" eb="31">
      <t>ルイジ</t>
    </rPh>
    <rPh sb="31" eb="33">
      <t>ダンタイ</t>
    </rPh>
    <rPh sb="33" eb="35">
      <t>ヘイキン</t>
    </rPh>
    <rPh sb="35" eb="36">
      <t>チ</t>
    </rPh>
    <rPh sb="37" eb="39">
      <t>シタマワ</t>
    </rPh>
    <rPh sb="40" eb="42">
      <t>カイゼン</t>
    </rPh>
    <rPh sb="42" eb="44">
      <t>ケイコウ</t>
    </rPh>
    <rPh sb="53" eb="55">
      <t>シセツ</t>
    </rPh>
    <rPh sb="55" eb="57">
      <t>コウシン</t>
    </rPh>
    <rPh sb="58" eb="60">
      <t>ユウセン</t>
    </rPh>
    <rPh sb="69" eb="71">
      <t>カンロ</t>
    </rPh>
    <rPh sb="71" eb="74">
      <t>ケイネンカ</t>
    </rPh>
    <rPh sb="74" eb="75">
      <t>リツ</t>
    </rPh>
    <rPh sb="76" eb="78">
      <t>ルイジ</t>
    </rPh>
    <rPh sb="78" eb="80">
      <t>ダンタイ</t>
    </rPh>
    <rPh sb="80" eb="82">
      <t>ヘイキン</t>
    </rPh>
    <rPh sb="82" eb="83">
      <t>チ</t>
    </rPh>
    <rPh sb="86" eb="87">
      <t>タカ</t>
    </rPh>
    <rPh sb="88" eb="90">
      <t>スイジュン</t>
    </rPh>
    <rPh sb="94" eb="96">
      <t>コウシン</t>
    </rPh>
    <rPh sb="96" eb="98">
      <t>コウジ</t>
    </rPh>
    <rPh sb="99" eb="101">
      <t>ジッシ</t>
    </rPh>
    <rPh sb="104" eb="106">
      <t>ジョウショウ</t>
    </rPh>
    <rPh sb="106" eb="108">
      <t>ケイコウ</t>
    </rPh>
    <rPh sb="109" eb="110">
      <t>オ</t>
    </rPh>
    <rPh sb="111" eb="112">
      <t>ツ</t>
    </rPh>
    <rPh sb="117" eb="118">
      <t>ミ</t>
    </rPh>
    <rPh sb="124" eb="126">
      <t>ゼンタイ</t>
    </rPh>
    <rPh sb="127" eb="129">
      <t>ロウキュウ</t>
    </rPh>
    <rPh sb="129" eb="130">
      <t>カ</t>
    </rPh>
    <rPh sb="131" eb="133">
      <t>カクジツ</t>
    </rPh>
    <rPh sb="134" eb="135">
      <t>スス</t>
    </rPh>
    <rPh sb="140" eb="141">
      <t>イ</t>
    </rPh>
    <rPh sb="146" eb="148">
      <t>カンロ</t>
    </rPh>
    <rPh sb="148" eb="150">
      <t>コウシン</t>
    </rPh>
    <rPh sb="150" eb="151">
      <t>リツ</t>
    </rPh>
    <rPh sb="152" eb="154">
      <t>ルイジ</t>
    </rPh>
    <rPh sb="154" eb="156">
      <t>ダンタイ</t>
    </rPh>
    <rPh sb="156" eb="158">
      <t>ヘイキン</t>
    </rPh>
    <rPh sb="158" eb="159">
      <t>チ</t>
    </rPh>
    <rPh sb="160" eb="161">
      <t>チカ</t>
    </rPh>
    <rPh sb="162" eb="164">
      <t>スイジュン</t>
    </rPh>
    <rPh sb="173" eb="175">
      <t>サクテイ</t>
    </rPh>
    <rPh sb="187" eb="188">
      <t>モト</t>
    </rPh>
    <rPh sb="196" eb="199">
      <t>ケイカクテキ</t>
    </rPh>
    <rPh sb="200" eb="202">
      <t>コウシン</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</si>
</sst>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0.24</c:v>
                </c:pt>
                <c:pt idx="1">
                  <c:v>0.27</c:v>
                </c:pt>
                <c:pt idx="2">
                  <c:v>0.11</c:v>
                </c:pt>
                <c:pt idx="3">
                  <c:v>0.23</c:v>
                </c:pt>
                <c:pt idx="4">
                  <c:v>0.7</c:v>
                </c:pt>
              </c:numCache>
            </c:numRef>
          </c:val>
          <c:extLst xmlns:c16r2="http://schemas.microsoft.com/office/drawing/2015/06/chart">
            <c:ext xmlns:c16="http://schemas.microsoft.com/office/drawing/2014/chart" uri="{C3380CC4-5D6E-409C-BE32-E72D297353CC}">
              <c16:uniqueId val="{00000000-54F3-4570-B2C3-14C0BC1F4F4A}"/>
            </c:ext>
          </c:extLst>
        </c:ser>
        <c:dLbls>
          <c:showLegendKey val="0"/>
          <c:showVal val="0"/>
          <c:showCatName val="0"/>
          <c:showSerName val="0"/>
          <c:showPercent val="0"/>
          <c:showBubbleSize val="0"/>
        </c:dLbls>
        <c:gapWidth val="150"/>
        <c:axId val="198982656"/>
        <c:axId val="1989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54F3-4570-B2C3-14C0BC1F4F4A}"/>
            </c:ext>
          </c:extLst>
        </c:ser>
        <c:dLbls>
          <c:showLegendKey val="0"/>
          <c:showVal val="0"/>
          <c:showCatName val="0"/>
          <c:showSerName val="0"/>
          <c:showPercent val="0"/>
          <c:showBubbleSize val="0"/>
        </c:dLbls>
        <c:marker val="1"/>
        <c:smooth val="0"/>
        <c:axId val="198982656"/>
        <c:axId val="198983040"/>
      </c:lineChart>
      <c:dateAx>
        <c:axId val="198982656"/>
        <c:scaling>
          <c:orientation val="minMax"/>
        </c:scaling>
        <c:delete val="1"/>
        <c:axPos val="b"/>
        <c:numFmt formatCode="ge" sourceLinked="1"/>
        <c:majorTickMark val="none"/>
        <c:minorTickMark val="none"/>
        <c:tickLblPos val="none"/>
        <c:crossAx val="198983040"/>
        <c:crosses val="autoZero"/>
        <c:auto val="1"/>
        <c:lblOffset val="100"/>
        <c:baseTimeUnit val="years"/>
      </c:dateAx>
      <c:valAx>
        <c:axId val="1989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73.819999999999993</c:v>
                </c:pt>
                <c:pt idx="1">
                  <c:v>76.64</c:v>
                </c:pt>
                <c:pt idx="2">
                  <c:v>75.94</c:v>
                </c:pt>
                <c:pt idx="3">
                  <c:v>75.739999999999995</c:v>
                </c:pt>
                <c:pt idx="4">
                  <c:v>76.540000000000006</c:v>
                </c:pt>
              </c:numCache>
            </c:numRef>
          </c:val>
          <c:extLst xmlns:c16r2="http://schemas.microsoft.com/office/drawing/2015/06/chart">
            <c:ext xmlns:c16="http://schemas.microsoft.com/office/drawing/2014/chart" uri="{C3380CC4-5D6E-409C-BE32-E72D297353CC}">
              <c16:uniqueId val="{00000000-1A5C-44DB-B0F5-D2BFE6A82968}"/>
            </c:ext>
          </c:extLst>
        </c:ser>
        <c:dLbls>
          <c:showLegendKey val="0"/>
          <c:showVal val="0"/>
          <c:showCatName val="0"/>
          <c:showSerName val="0"/>
          <c:showPercent val="0"/>
          <c:showBubbleSize val="0"/>
        </c:dLbls>
        <c:gapWidth val="150"/>
        <c:axId val="361241200"/>
        <c:axId val="36124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1A5C-44DB-B0F5-D2BFE6A82968}"/>
            </c:ext>
          </c:extLst>
        </c:ser>
        <c:dLbls>
          <c:showLegendKey val="0"/>
          <c:showVal val="0"/>
          <c:showCatName val="0"/>
          <c:showSerName val="0"/>
          <c:showPercent val="0"/>
          <c:showBubbleSize val="0"/>
        </c:dLbls>
        <c:marker val="1"/>
        <c:smooth val="0"/>
        <c:axId val="361241200"/>
        <c:axId val="361241592"/>
      </c:lineChart>
      <c:dateAx>
        <c:axId val="361241200"/>
        <c:scaling>
          <c:orientation val="minMax"/>
        </c:scaling>
        <c:delete val="1"/>
        <c:axPos val="b"/>
        <c:numFmt formatCode="ge" sourceLinked="1"/>
        <c:majorTickMark val="none"/>
        <c:minorTickMark val="none"/>
        <c:tickLblPos val="none"/>
        <c:crossAx val="361241592"/>
        <c:crosses val="autoZero"/>
        <c:auto val="1"/>
        <c:lblOffset val="100"/>
        <c:baseTimeUnit val="years"/>
      </c:dateAx>
      <c:valAx>
        <c:axId val="36124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4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95.74</c:v>
                </c:pt>
                <c:pt idx="1">
                  <c:v>91.08</c:v>
                </c:pt>
                <c:pt idx="2">
                  <c:v>90.94</c:v>
                </c:pt>
                <c:pt idx="3">
                  <c:v>92.37</c:v>
                </c:pt>
                <c:pt idx="4">
                  <c:v>91.55</c:v>
                </c:pt>
              </c:numCache>
            </c:numRef>
          </c:val>
          <c:extLst xmlns:c16r2="http://schemas.microsoft.com/office/drawing/2015/06/chart">
            <c:ext xmlns:c16="http://schemas.microsoft.com/office/drawing/2014/chart" uri="{C3380CC4-5D6E-409C-BE32-E72D297353CC}">
              <c16:uniqueId val="{00000000-3B77-477B-9A21-BD711619332D}"/>
            </c:ext>
          </c:extLst>
        </c:ser>
        <c:dLbls>
          <c:showLegendKey val="0"/>
          <c:showVal val="0"/>
          <c:showCatName val="0"/>
          <c:showSerName val="0"/>
          <c:showPercent val="0"/>
          <c:showBubbleSize val="0"/>
        </c:dLbls>
        <c:gapWidth val="150"/>
        <c:axId val="361242768"/>
        <c:axId val="36124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3B77-477B-9A21-BD711619332D}"/>
            </c:ext>
          </c:extLst>
        </c:ser>
        <c:dLbls>
          <c:showLegendKey val="0"/>
          <c:showVal val="0"/>
          <c:showCatName val="0"/>
          <c:showSerName val="0"/>
          <c:showPercent val="0"/>
          <c:showBubbleSize val="0"/>
        </c:dLbls>
        <c:marker val="1"/>
        <c:smooth val="0"/>
        <c:axId val="361242768"/>
        <c:axId val="361243160"/>
      </c:lineChart>
      <c:dateAx>
        <c:axId val="361242768"/>
        <c:scaling>
          <c:orientation val="minMax"/>
        </c:scaling>
        <c:delete val="1"/>
        <c:axPos val="b"/>
        <c:numFmt formatCode="ge" sourceLinked="1"/>
        <c:majorTickMark val="none"/>
        <c:minorTickMark val="none"/>
        <c:tickLblPos val="none"/>
        <c:crossAx val="361243160"/>
        <c:crosses val="autoZero"/>
        <c:auto val="1"/>
        <c:lblOffset val="100"/>
        <c:baseTimeUnit val="years"/>
      </c:dateAx>
      <c:valAx>
        <c:axId val="36124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4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107.24</c:v>
                </c:pt>
                <c:pt idx="1">
                  <c:v>112.94</c:v>
                </c:pt>
                <c:pt idx="2">
                  <c:v>110.43</c:v>
                </c:pt>
                <c:pt idx="3">
                  <c:v>103.8</c:v>
                </c:pt>
                <c:pt idx="4">
                  <c:v>102.06</c:v>
                </c:pt>
              </c:numCache>
            </c:numRef>
          </c:val>
          <c:extLst xmlns:c16r2="http://schemas.microsoft.com/office/drawing/2015/06/chart">
            <c:ext xmlns:c16="http://schemas.microsoft.com/office/drawing/2014/chart" uri="{C3380CC4-5D6E-409C-BE32-E72D297353CC}">
              <c16:uniqueId val="{00000000-C17E-4C76-9D29-A6B399F332E9}"/>
            </c:ext>
          </c:extLst>
        </c:ser>
        <c:dLbls>
          <c:showLegendKey val="0"/>
          <c:showVal val="0"/>
          <c:showCatName val="0"/>
          <c:showSerName val="0"/>
          <c:showPercent val="0"/>
          <c:showBubbleSize val="0"/>
        </c:dLbls>
        <c:gapWidth val="150"/>
        <c:axId val="360854544"/>
        <c:axId val="36085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17E-4C76-9D29-A6B399F332E9}"/>
            </c:ext>
          </c:extLst>
        </c:ser>
        <c:dLbls>
          <c:showLegendKey val="0"/>
          <c:showVal val="0"/>
          <c:showCatName val="0"/>
          <c:showSerName val="0"/>
          <c:showPercent val="0"/>
          <c:showBubbleSize val="0"/>
        </c:dLbls>
        <c:marker val="1"/>
        <c:smooth val="0"/>
        <c:axId val="360854544"/>
        <c:axId val="360859024"/>
      </c:lineChart>
      <c:dateAx>
        <c:axId val="360854544"/>
        <c:scaling>
          <c:orientation val="minMax"/>
        </c:scaling>
        <c:delete val="1"/>
        <c:axPos val="b"/>
        <c:numFmt formatCode="ge" sourceLinked="1"/>
        <c:majorTickMark val="none"/>
        <c:minorTickMark val="none"/>
        <c:tickLblPos val="none"/>
        <c:crossAx val="360859024"/>
        <c:crosses val="autoZero"/>
        <c:auto val="1"/>
        <c:lblOffset val="100"/>
        <c:baseTimeUnit val="years"/>
      </c:dateAx>
      <c:valAx>
        <c:axId val="36085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8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c:v>
                </c:pt>
                <c:pt idx="1">
                  <c:v>49.65</c:v>
                </c:pt>
                <c:pt idx="2">
                  <c:v>50.86</c:v>
                </c:pt>
                <c:pt idx="3">
                  <c:v>43.54</c:v>
                </c:pt>
                <c:pt idx="4">
                  <c:v>44.51</c:v>
                </c:pt>
              </c:numCache>
            </c:numRef>
          </c:val>
          <c:extLst xmlns:c16r2="http://schemas.microsoft.com/office/drawing/2015/06/chart">
            <c:ext xmlns:c16="http://schemas.microsoft.com/office/drawing/2014/chart" uri="{C3380CC4-5D6E-409C-BE32-E72D297353CC}">
              <c16:uniqueId val="{00000000-60B8-4E12-846C-66F3EC48402F}"/>
            </c:ext>
          </c:extLst>
        </c:ser>
        <c:dLbls>
          <c:showLegendKey val="0"/>
          <c:showVal val="0"/>
          <c:showCatName val="0"/>
          <c:showSerName val="0"/>
          <c:showPercent val="0"/>
          <c:showBubbleSize val="0"/>
        </c:dLbls>
        <c:gapWidth val="150"/>
        <c:axId val="360908216"/>
        <c:axId val="36090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60B8-4E12-846C-66F3EC48402F}"/>
            </c:ext>
          </c:extLst>
        </c:ser>
        <c:dLbls>
          <c:showLegendKey val="0"/>
          <c:showVal val="0"/>
          <c:showCatName val="0"/>
          <c:showSerName val="0"/>
          <c:showPercent val="0"/>
          <c:showBubbleSize val="0"/>
        </c:dLbls>
        <c:marker val="1"/>
        <c:smooth val="0"/>
        <c:axId val="360908216"/>
        <c:axId val="360908600"/>
      </c:lineChart>
      <c:dateAx>
        <c:axId val="360908216"/>
        <c:scaling>
          <c:orientation val="minMax"/>
        </c:scaling>
        <c:delete val="1"/>
        <c:axPos val="b"/>
        <c:numFmt formatCode="ge" sourceLinked="1"/>
        <c:majorTickMark val="none"/>
        <c:minorTickMark val="none"/>
        <c:tickLblPos val="none"/>
        <c:crossAx val="360908600"/>
        <c:crosses val="autoZero"/>
        <c:auto val="1"/>
        <c:lblOffset val="100"/>
        <c:baseTimeUnit val="years"/>
      </c:dateAx>
      <c:valAx>
        <c:axId val="36090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12.23</c:v>
                </c:pt>
                <c:pt idx="1">
                  <c:v>12.94</c:v>
                </c:pt>
                <c:pt idx="2">
                  <c:v>14.45</c:v>
                </c:pt>
                <c:pt idx="3">
                  <c:v>14.93</c:v>
                </c:pt>
                <c:pt idx="4">
                  <c:v>14.46</c:v>
                </c:pt>
              </c:numCache>
            </c:numRef>
          </c:val>
          <c:extLst xmlns:c16r2="http://schemas.microsoft.com/office/drawing/2015/06/chart">
            <c:ext xmlns:c16="http://schemas.microsoft.com/office/drawing/2014/chart" uri="{C3380CC4-5D6E-409C-BE32-E72D297353CC}">
              <c16:uniqueId val="{00000000-771E-4171-A85F-47EAF11FB1D3}"/>
            </c:ext>
          </c:extLst>
        </c:ser>
        <c:dLbls>
          <c:showLegendKey val="0"/>
          <c:showVal val="0"/>
          <c:showCatName val="0"/>
          <c:showSerName val="0"/>
          <c:showPercent val="0"/>
          <c:showBubbleSize val="0"/>
        </c:dLbls>
        <c:gapWidth val="150"/>
        <c:axId val="360928816"/>
        <c:axId val="36094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71E-4171-A85F-47EAF11FB1D3}"/>
            </c:ext>
          </c:extLst>
        </c:ser>
        <c:dLbls>
          <c:showLegendKey val="0"/>
          <c:showVal val="0"/>
          <c:showCatName val="0"/>
          <c:showSerName val="0"/>
          <c:showPercent val="0"/>
          <c:showBubbleSize val="0"/>
        </c:dLbls>
        <c:marker val="1"/>
        <c:smooth val="0"/>
        <c:axId val="360928816"/>
        <c:axId val="360947400"/>
      </c:lineChart>
      <c:dateAx>
        <c:axId val="360928816"/>
        <c:scaling>
          <c:orientation val="minMax"/>
        </c:scaling>
        <c:delete val="1"/>
        <c:axPos val="b"/>
        <c:numFmt formatCode="ge" sourceLinked="1"/>
        <c:majorTickMark val="none"/>
        <c:minorTickMark val="none"/>
        <c:tickLblPos val="none"/>
        <c:crossAx val="360947400"/>
        <c:crosses val="autoZero"/>
        <c:auto val="1"/>
        <c:lblOffset val="100"/>
        <c:baseTimeUnit val="years"/>
      </c:dateAx>
      <c:valAx>
        <c:axId val="36094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1C-44AC-8A9C-28F776147A19}"/>
            </c:ext>
          </c:extLst>
        </c:ser>
        <c:dLbls>
          <c:showLegendKey val="0"/>
          <c:showVal val="0"/>
          <c:showCatName val="0"/>
          <c:showSerName val="0"/>
          <c:showPercent val="0"/>
          <c:showBubbleSize val="0"/>
        </c:dLbls>
        <c:gapWidth val="150"/>
        <c:axId val="360948576"/>
        <c:axId val="36094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F1C-44AC-8A9C-28F776147A19}"/>
            </c:ext>
          </c:extLst>
        </c:ser>
        <c:dLbls>
          <c:showLegendKey val="0"/>
          <c:showVal val="0"/>
          <c:showCatName val="0"/>
          <c:showSerName val="0"/>
          <c:showPercent val="0"/>
          <c:showBubbleSize val="0"/>
        </c:dLbls>
        <c:marker val="1"/>
        <c:smooth val="0"/>
        <c:axId val="360948576"/>
        <c:axId val="360948968"/>
      </c:lineChart>
      <c:dateAx>
        <c:axId val="360948576"/>
        <c:scaling>
          <c:orientation val="minMax"/>
        </c:scaling>
        <c:delete val="1"/>
        <c:axPos val="b"/>
        <c:numFmt formatCode="ge" sourceLinked="1"/>
        <c:majorTickMark val="none"/>
        <c:minorTickMark val="none"/>
        <c:tickLblPos val="none"/>
        <c:crossAx val="360948968"/>
        <c:crosses val="autoZero"/>
        <c:auto val="1"/>
        <c:lblOffset val="100"/>
        <c:baseTimeUnit val="years"/>
      </c:dateAx>
      <c:valAx>
        <c:axId val="360948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9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758.77</c:v>
                </c:pt>
                <c:pt idx="1">
                  <c:v>676.21</c:v>
                </c:pt>
                <c:pt idx="2">
                  <c:v>354.02</c:v>
                </c:pt>
                <c:pt idx="3">
                  <c:v>525.58000000000004</c:v>
                </c:pt>
                <c:pt idx="4">
                  <c:v>528.65</c:v>
                </c:pt>
              </c:numCache>
            </c:numRef>
          </c:val>
          <c:extLst xmlns:c16r2="http://schemas.microsoft.com/office/drawing/2015/06/chart">
            <c:ext xmlns:c16="http://schemas.microsoft.com/office/drawing/2014/chart" uri="{C3380CC4-5D6E-409C-BE32-E72D297353CC}">
              <c16:uniqueId val="{00000000-8612-4F09-9531-B2CD40130C20}"/>
            </c:ext>
          </c:extLst>
        </c:ser>
        <c:dLbls>
          <c:showLegendKey val="0"/>
          <c:showVal val="0"/>
          <c:showCatName val="0"/>
          <c:showSerName val="0"/>
          <c:showPercent val="0"/>
          <c:showBubbleSize val="0"/>
        </c:dLbls>
        <c:gapWidth val="150"/>
        <c:axId val="360950144"/>
        <c:axId val="36095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8612-4F09-9531-B2CD40130C20}"/>
            </c:ext>
          </c:extLst>
        </c:ser>
        <c:dLbls>
          <c:showLegendKey val="0"/>
          <c:showVal val="0"/>
          <c:showCatName val="0"/>
          <c:showSerName val="0"/>
          <c:showPercent val="0"/>
          <c:showBubbleSize val="0"/>
        </c:dLbls>
        <c:marker val="1"/>
        <c:smooth val="0"/>
        <c:axId val="360950144"/>
        <c:axId val="360950536"/>
      </c:lineChart>
      <c:dateAx>
        <c:axId val="360950144"/>
        <c:scaling>
          <c:orientation val="minMax"/>
        </c:scaling>
        <c:delete val="1"/>
        <c:axPos val="b"/>
        <c:numFmt formatCode="ge" sourceLinked="1"/>
        <c:majorTickMark val="none"/>
        <c:minorTickMark val="none"/>
        <c:tickLblPos val="none"/>
        <c:crossAx val="360950536"/>
        <c:crosses val="autoZero"/>
        <c:auto val="1"/>
        <c:lblOffset val="100"/>
        <c:baseTimeUnit val="years"/>
      </c:dateAx>
      <c:valAx>
        <c:axId val="360950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269.7</c:v>
                </c:pt>
                <c:pt idx="1">
                  <c:v>270.14999999999998</c:v>
                </c:pt>
                <c:pt idx="2">
                  <c:v>286.19</c:v>
                </c:pt>
                <c:pt idx="3">
                  <c:v>297.38</c:v>
                </c:pt>
                <c:pt idx="4">
                  <c:v>302.04000000000002</c:v>
                </c:pt>
              </c:numCache>
            </c:numRef>
          </c:val>
          <c:extLst xmlns:c16r2="http://schemas.microsoft.com/office/drawing/2015/06/chart">
            <c:ext xmlns:c16="http://schemas.microsoft.com/office/drawing/2014/chart" uri="{C3380CC4-5D6E-409C-BE32-E72D297353CC}">
              <c16:uniqueId val="{00000000-4B6B-47F6-AC8C-E5E026E8CF85}"/>
            </c:ext>
          </c:extLst>
        </c:ser>
        <c:dLbls>
          <c:showLegendKey val="0"/>
          <c:showVal val="0"/>
          <c:showCatName val="0"/>
          <c:showSerName val="0"/>
          <c:showPercent val="0"/>
          <c:showBubbleSize val="0"/>
        </c:dLbls>
        <c:gapWidth val="150"/>
        <c:axId val="361079016"/>
        <c:axId val="36107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4B6B-47F6-AC8C-E5E026E8CF85}"/>
            </c:ext>
          </c:extLst>
        </c:ser>
        <c:dLbls>
          <c:showLegendKey val="0"/>
          <c:showVal val="0"/>
          <c:showCatName val="0"/>
          <c:showSerName val="0"/>
          <c:showPercent val="0"/>
          <c:showBubbleSize val="0"/>
        </c:dLbls>
        <c:marker val="1"/>
        <c:smooth val="0"/>
        <c:axId val="361079016"/>
        <c:axId val="361079408"/>
      </c:lineChart>
      <c:dateAx>
        <c:axId val="361079016"/>
        <c:scaling>
          <c:orientation val="minMax"/>
        </c:scaling>
        <c:delete val="1"/>
        <c:axPos val="b"/>
        <c:numFmt formatCode="ge" sourceLinked="1"/>
        <c:majorTickMark val="none"/>
        <c:minorTickMark val="none"/>
        <c:tickLblPos val="none"/>
        <c:crossAx val="361079408"/>
        <c:crosses val="autoZero"/>
        <c:auto val="1"/>
        <c:lblOffset val="100"/>
        <c:baseTimeUnit val="years"/>
      </c:dateAx>
      <c:valAx>
        <c:axId val="36107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0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98.29</c:v>
                </c:pt>
                <c:pt idx="1">
                  <c:v>111.37</c:v>
                </c:pt>
                <c:pt idx="2">
                  <c:v>108.42</c:v>
                </c:pt>
                <c:pt idx="3">
                  <c:v>101.19</c:v>
                </c:pt>
                <c:pt idx="4">
                  <c:v>99.68</c:v>
                </c:pt>
              </c:numCache>
            </c:numRef>
          </c:val>
          <c:extLst xmlns:c16r2="http://schemas.microsoft.com/office/drawing/2015/06/chart">
            <c:ext xmlns:c16="http://schemas.microsoft.com/office/drawing/2014/chart" uri="{C3380CC4-5D6E-409C-BE32-E72D297353CC}">
              <c16:uniqueId val="{00000000-C8A4-41F9-ABAB-D172D1E5F393}"/>
            </c:ext>
          </c:extLst>
        </c:ser>
        <c:dLbls>
          <c:showLegendKey val="0"/>
          <c:showVal val="0"/>
          <c:showCatName val="0"/>
          <c:showSerName val="0"/>
          <c:showPercent val="0"/>
          <c:showBubbleSize val="0"/>
        </c:dLbls>
        <c:gapWidth val="150"/>
        <c:axId val="361080584"/>
        <c:axId val="36108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C8A4-41F9-ABAB-D172D1E5F393}"/>
            </c:ext>
          </c:extLst>
        </c:ser>
        <c:dLbls>
          <c:showLegendKey val="0"/>
          <c:showVal val="0"/>
          <c:showCatName val="0"/>
          <c:showSerName val="0"/>
          <c:showPercent val="0"/>
          <c:showBubbleSize val="0"/>
        </c:dLbls>
        <c:marker val="1"/>
        <c:smooth val="0"/>
        <c:axId val="361080584"/>
        <c:axId val="361080976"/>
      </c:lineChart>
      <c:dateAx>
        <c:axId val="361080584"/>
        <c:scaling>
          <c:orientation val="minMax"/>
        </c:scaling>
        <c:delete val="1"/>
        <c:axPos val="b"/>
        <c:numFmt formatCode="ge" sourceLinked="1"/>
        <c:majorTickMark val="none"/>
        <c:minorTickMark val="none"/>
        <c:tickLblPos val="none"/>
        <c:crossAx val="361080976"/>
        <c:crosses val="autoZero"/>
        <c:auto val="1"/>
        <c:lblOffset val="100"/>
        <c:baseTimeUnit val="years"/>
      </c:dateAx>
      <c:valAx>
        <c:axId val="36108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8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131.63</c:v>
                </c:pt>
                <c:pt idx="1">
                  <c:v>120.19</c:v>
                </c:pt>
                <c:pt idx="2">
                  <c:v>123.55</c:v>
                </c:pt>
                <c:pt idx="3">
                  <c:v>132.12</c:v>
                </c:pt>
                <c:pt idx="4">
                  <c:v>133.93</c:v>
                </c:pt>
              </c:numCache>
            </c:numRef>
          </c:val>
          <c:extLst xmlns:c16r2="http://schemas.microsoft.com/office/drawing/2015/06/chart">
            <c:ext xmlns:c16="http://schemas.microsoft.com/office/drawing/2014/chart" uri="{C3380CC4-5D6E-409C-BE32-E72D297353CC}">
              <c16:uniqueId val="{00000000-1EE7-4F7D-BA24-C97AC47DBD0E}"/>
            </c:ext>
          </c:extLst>
        </c:ser>
        <c:dLbls>
          <c:showLegendKey val="0"/>
          <c:showVal val="0"/>
          <c:showCatName val="0"/>
          <c:showSerName val="0"/>
          <c:showPercent val="0"/>
          <c:showBubbleSize val="0"/>
        </c:dLbls>
        <c:gapWidth val="150"/>
        <c:axId val="361082152"/>
        <c:axId val="36124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1EE7-4F7D-BA24-C97AC47DBD0E}"/>
            </c:ext>
          </c:extLst>
        </c:ser>
        <c:dLbls>
          <c:showLegendKey val="0"/>
          <c:showVal val="0"/>
          <c:showCatName val="0"/>
          <c:showSerName val="0"/>
          <c:showPercent val="0"/>
          <c:showBubbleSize val="0"/>
        </c:dLbls>
        <c:marker val="1"/>
        <c:smooth val="0"/>
        <c:axId val="361082152"/>
        <c:axId val="361240024"/>
      </c:lineChart>
      <c:dateAx>
        <c:axId val="361082152"/>
        <c:scaling>
          <c:orientation val="minMax"/>
        </c:scaling>
        <c:delete val="1"/>
        <c:axPos val="b"/>
        <c:numFmt formatCode="ge" sourceLinked="1"/>
        <c:majorTickMark val="none"/>
        <c:minorTickMark val="none"/>
        <c:tickLblPos val="none"/>
        <c:crossAx val="361240024"/>
        <c:crosses val="autoZero"/>
        <c:auto val="1"/>
        <c:lblOffset val="100"/>
        <c:baseTimeUnit val="years"/>
      </c:dateAx>
      <c:valAx>
        <c:axId val="36124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8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栗東市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68882</v>
      </c>
      <c r="AM8" s="70"/>
      <c r="AN8" s="70"/>
      <c r="AO8" s="70"/>
      <c r="AP8" s="70"/>
      <c r="AQ8" s="70"/>
      <c r="AR8" s="70"/>
      <c r="AS8" s="70"/>
      <c r="AT8" s="66">
        <f>データ!$S$6</f>
        <v>52.69</v>
      </c>
      <c r="AU8" s="67"/>
      <c r="AV8" s="67"/>
      <c r="AW8" s="67"/>
      <c r="AX8" s="67"/>
      <c r="AY8" s="67"/>
      <c r="AZ8" s="67"/>
      <c r="BA8" s="67"/>
      <c r="BB8" s="69">
        <f>データ!$T$6</f>
        <v>1307.31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68.290000000000006</v>
      </c>
      <c r="J10" s="67"/>
      <c r="K10" s="67"/>
      <c r="L10" s="67"/>
      <c r="M10" s="67"/>
      <c r="N10" s="67"/>
      <c r="O10" s="68"/>
      <c r="P10" s="69">
        <f>データ!$P$6</f>
        <v>99.9</v>
      </c>
      <c r="Q10" s="69"/>
      <c r="R10" s="69"/>
      <c r="S10" s="69"/>
      <c r="T10" s="69"/>
      <c r="U10" s="69"/>
      <c r="V10" s="69"/>
      <c r="W10" s="70">
        <f>データ!$Q$6</f>
        <v>2138</v>
      </c>
      <c r="X10" s="70"/>
      <c r="Y10" s="70"/>
      <c r="Z10" s="70"/>
      <c r="AA10" s="70"/>
      <c r="AB10" s="70"/>
      <c r="AC10" s="70"/>
      <c r="AD10" s="2"/>
      <c r="AE10" s="2"/>
      <c r="AF10" s="2"/>
      <c r="AG10" s="2"/>
      <c r="AH10" s="4"/>
      <c r="AI10" s="4"/>
      <c r="AJ10" s="4"/>
      <c r="AK10" s="4"/>
      <c r="AL10" s="70">
        <f>データ!$U$6</f>
        <v>68748</v>
      </c>
      <c r="AM10" s="70"/>
      <c r="AN10" s="70"/>
      <c r="AO10" s="70"/>
      <c r="AP10" s="70"/>
      <c r="AQ10" s="70"/>
      <c r="AR10" s="70"/>
      <c r="AS10" s="70"/>
      <c r="AT10" s="66">
        <f>データ!$V$6</f>
        <v>30.12</v>
      </c>
      <c r="AU10" s="67"/>
      <c r="AV10" s="67"/>
      <c r="AW10" s="67"/>
      <c r="AX10" s="67"/>
      <c r="AY10" s="67"/>
      <c r="AZ10" s="67"/>
      <c r="BA10" s="67"/>
      <c r="BB10" s="69">
        <f>データ!$W$6</f>
        <v>2282.4699999999998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1tCk9kALnlOgllvAx7FayPdzv4uOh0wlhsn84QedvEPTrAEk0KjqhNyAwB4mHt5YeoiaD2s5QvuwiTgA9UXagQ==" saltValue="gUG5X7D3yJEXpXuEGuEoq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252085</v>
      </c>
      <c r="D6" s="33">
        <f t="shared" si="3"/>
        <v>46</v>
      </c>
      <c r="E6" s="33">
        <f t="shared" si="3"/>
        <v>1</v>
      </c>
      <c r="F6" s="33">
        <f t="shared" si="3"/>
        <v>0</v>
      </c>
      <c r="G6" s="33">
        <f t="shared" si="3"/>
        <v>1</v>
      </c>
      <c r="H6" s="33" t="str">
        <f t="shared" si="3"/>
        <v>滋賀県　栗東市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68.290000000000006</v>
      </c>
      <c r="P6" s="34">
        <f t="shared" si="3"/>
        <v>99.9</v>
      </c>
      <c r="Q6" s="34">
        <f t="shared" si="3"/>
        <v>2138</v>
      </c>
      <c r="R6" s="34">
        <f t="shared" si="3"/>
        <v>68882</v>
      </c>
      <c r="S6" s="34">
        <f t="shared" si="3"/>
        <v>52.69</v>
      </c>
      <c r="T6" s="34">
        <f t="shared" si="3"/>
        <v>1307.31</v>
      </c>
      <c r="U6" s="34">
        <f t="shared" si="3"/>
        <v>68748</v>
      </c>
      <c r="V6" s="34">
        <f t="shared" si="3"/>
        <v>30.12</v>
      </c>
      <c r="W6" s="34">
        <f t="shared" si="3"/>
        <v>2282.4699999999998</v>
      </c>
      <c r="X6" s="35">
        <f>IF(X7="",NA(),X7)</f>
        <v>107.24</v>
      </c>
      <c r="Y6" s="35">
        <f t="shared" ref="Y6:AG6" si="4">IF(Y7="",NA(),Y7)</f>
        <v>112.94</v>
      </c>
      <c r="Z6" s="35">
        <f t="shared" si="4"/>
        <v>110.43</v>
      </c>
      <c r="AA6" s="35">
        <f t="shared" si="4"/>
        <v>103.8</v>
      </c>
      <c r="AB6" s="35">
        <f t="shared" si="4"/>
        <v>102.06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758.77</v>
      </c>
      <c r="AU6" s="35">
        <f t="shared" ref="AU6:BC6" si="6">IF(AU7="",NA(),AU7)</f>
        <v>676.21</v>
      </c>
      <c r="AV6" s="35">
        <f t="shared" si="6"/>
        <v>354.02</v>
      </c>
      <c r="AW6" s="35">
        <f t="shared" si="6"/>
        <v>525.58000000000004</v>
      </c>
      <c r="AX6" s="35">
        <f t="shared" si="6"/>
        <v>528.65</v>
      </c>
      <c r="AY6" s="35">
        <f t="shared" si="6"/>
        <v>739.59</v>
      </c>
      <c r="AZ6" s="35">
        <f t="shared" si="6"/>
        <v>335.95</v>
      </c>
      <c r="BA6" s="35">
        <f t="shared" si="6"/>
        <v>346.59</v>
      </c>
      <c r="BB6" s="35">
        <f t="shared" si="6"/>
        <v>357.82</v>
      </c>
      <c r="BC6" s="35">
        <f t="shared" si="6"/>
        <v>355.5</v>
      </c>
      <c r="BD6" s="34" t="str">
        <f>IF(BD7="","",IF(BD7="-","【-】","【"&amp;SUBSTITUTE(TEXT(BD7,"#,##0.00"),"-","△")&amp;"】"))</f>
        <v>【264.34】</v>
      </c>
      <c r="BE6" s="35">
        <f>IF(BE7="",NA(),BE7)</f>
        <v>269.7</v>
      </c>
      <c r="BF6" s="35">
        <f t="shared" ref="BF6:BN6" si="7">IF(BF7="",NA(),BF7)</f>
        <v>270.14999999999998</v>
      </c>
      <c r="BG6" s="35">
        <f t="shared" si="7"/>
        <v>286.19</v>
      </c>
      <c r="BH6" s="35">
        <f t="shared" si="7"/>
        <v>297.38</v>
      </c>
      <c r="BI6" s="35">
        <f t="shared" si="7"/>
        <v>302.04000000000002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98.29</v>
      </c>
      <c r="BQ6" s="35">
        <f t="shared" ref="BQ6:BY6" si="8">IF(BQ7="",NA(),BQ7)</f>
        <v>111.37</v>
      </c>
      <c r="BR6" s="35">
        <f t="shared" si="8"/>
        <v>108.42</v>
      </c>
      <c r="BS6" s="35">
        <f t="shared" si="8"/>
        <v>101.19</v>
      </c>
      <c r="BT6" s="35">
        <f t="shared" si="8"/>
        <v>99.68</v>
      </c>
      <c r="BU6" s="35">
        <f t="shared" si="8"/>
        <v>99.46</v>
      </c>
      <c r="BV6" s="35">
        <f t="shared" si="8"/>
        <v>105.21</v>
      </c>
      <c r="BW6" s="35">
        <f t="shared" si="8"/>
        <v>105.71</v>
      </c>
      <c r="BX6" s="35">
        <f t="shared" si="8"/>
        <v>106.01</v>
      </c>
      <c r="BY6" s="35">
        <f t="shared" si="8"/>
        <v>104.57</v>
      </c>
      <c r="BZ6" s="34" t="str">
        <f>IF(BZ7="","",IF(BZ7="-","【-】","【"&amp;SUBSTITUTE(TEXT(BZ7,"#,##0.00"),"-","△")&amp;"】"))</f>
        <v>【104.36】</v>
      </c>
      <c r="CA6" s="35">
        <f>IF(CA7="",NA(),CA7)</f>
        <v>131.63</v>
      </c>
      <c r="CB6" s="35">
        <f t="shared" ref="CB6:CJ6" si="9">IF(CB7="",NA(),CB7)</f>
        <v>120.19</v>
      </c>
      <c r="CC6" s="35">
        <f t="shared" si="9"/>
        <v>123.55</v>
      </c>
      <c r="CD6" s="35">
        <f t="shared" si="9"/>
        <v>132.12</v>
      </c>
      <c r="CE6" s="35">
        <f t="shared" si="9"/>
        <v>133.93</v>
      </c>
      <c r="CF6" s="35">
        <f t="shared" si="9"/>
        <v>171.78</v>
      </c>
      <c r="CG6" s="35">
        <f t="shared" si="9"/>
        <v>162.59</v>
      </c>
      <c r="CH6" s="35">
        <f t="shared" si="9"/>
        <v>162.15</v>
      </c>
      <c r="CI6" s="35">
        <f t="shared" si="9"/>
        <v>162.24</v>
      </c>
      <c r="CJ6" s="35">
        <f t="shared" si="9"/>
        <v>165.47</v>
      </c>
      <c r="CK6" s="34" t="str">
        <f>IF(CK7="","",IF(CK7="-","【-】","【"&amp;SUBSTITUTE(TEXT(CK7,"#,##0.00"),"-","△")&amp;"】"))</f>
        <v>【165.71】</v>
      </c>
      <c r="CL6" s="35">
        <f>IF(CL7="",NA(),CL7)</f>
        <v>73.819999999999993</v>
      </c>
      <c r="CM6" s="35">
        <f t="shared" ref="CM6:CU6" si="10">IF(CM7="",NA(),CM7)</f>
        <v>76.64</v>
      </c>
      <c r="CN6" s="35">
        <f t="shared" si="10"/>
        <v>75.94</v>
      </c>
      <c r="CO6" s="35">
        <f t="shared" si="10"/>
        <v>75.739999999999995</v>
      </c>
      <c r="CP6" s="35">
        <f t="shared" si="10"/>
        <v>76.540000000000006</v>
      </c>
      <c r="CQ6" s="35">
        <f t="shared" si="10"/>
        <v>59.68</v>
      </c>
      <c r="CR6" s="35">
        <f t="shared" si="10"/>
        <v>59.17</v>
      </c>
      <c r="CS6" s="35">
        <f t="shared" si="10"/>
        <v>59.34</v>
      </c>
      <c r="CT6" s="35">
        <f t="shared" si="10"/>
        <v>59.11</v>
      </c>
      <c r="CU6" s="35">
        <f t="shared" si="10"/>
        <v>59.74</v>
      </c>
      <c r="CV6" s="34" t="str">
        <f>IF(CV7="","",IF(CV7="-","【-】","【"&amp;SUBSTITUTE(TEXT(CV7,"#,##0.00"),"-","△")&amp;"】"))</f>
        <v>【60.41】</v>
      </c>
      <c r="CW6" s="35">
        <f>IF(CW7="",NA(),CW7)</f>
        <v>95.74</v>
      </c>
      <c r="CX6" s="35">
        <f t="shared" ref="CX6:DF6" si="11">IF(CX7="",NA(),CX7)</f>
        <v>91.08</v>
      </c>
      <c r="CY6" s="35">
        <f t="shared" si="11"/>
        <v>90.94</v>
      </c>
      <c r="CZ6" s="35">
        <f t="shared" si="11"/>
        <v>92.37</v>
      </c>
      <c r="DA6" s="35">
        <f t="shared" si="11"/>
        <v>91.55</v>
      </c>
      <c r="DB6" s="35">
        <f t="shared" si="11"/>
        <v>87.63</v>
      </c>
      <c r="DC6" s="35">
        <f t="shared" si="11"/>
        <v>87.6</v>
      </c>
      <c r="DD6" s="35">
        <f t="shared" si="11"/>
        <v>87.74</v>
      </c>
      <c r="DE6" s="35">
        <f t="shared" si="11"/>
        <v>87.91</v>
      </c>
      <c r="DF6" s="35">
        <f t="shared" si="11"/>
        <v>87.28</v>
      </c>
      <c r="DG6" s="34" t="str">
        <f>IF(DG7="","",IF(DG7="-","【-】","【"&amp;SUBSTITUTE(TEXT(DG7,"#,##0.00"),"-","△")&amp;"】"))</f>
        <v>【89.93】</v>
      </c>
      <c r="DH6" s="35">
        <f>IF(DH7="",NA(),DH7)</f>
        <v>48.1</v>
      </c>
      <c r="DI6" s="35">
        <f t="shared" ref="DI6:DQ6" si="12">IF(DI7="",NA(),DI7)</f>
        <v>49.65</v>
      </c>
      <c r="DJ6" s="35">
        <f t="shared" si="12"/>
        <v>50.86</v>
      </c>
      <c r="DK6" s="35">
        <f t="shared" si="12"/>
        <v>43.54</v>
      </c>
      <c r="DL6" s="35">
        <f t="shared" si="12"/>
        <v>44.51</v>
      </c>
      <c r="DM6" s="35">
        <f t="shared" si="12"/>
        <v>39.65</v>
      </c>
      <c r="DN6" s="35">
        <f t="shared" si="12"/>
        <v>45.25</v>
      </c>
      <c r="DO6" s="35">
        <f t="shared" si="12"/>
        <v>46.27</v>
      </c>
      <c r="DP6" s="35">
        <f t="shared" si="12"/>
        <v>46.88</v>
      </c>
      <c r="DQ6" s="35">
        <f t="shared" si="12"/>
        <v>46.94</v>
      </c>
      <c r="DR6" s="34" t="str">
        <f>IF(DR7="","",IF(DR7="-","【-】","【"&amp;SUBSTITUTE(TEXT(DR7,"#,##0.00"),"-","△")&amp;"】"))</f>
        <v>【48.12】</v>
      </c>
      <c r="DS6" s="35">
        <f>IF(DS7="",NA(),DS7)</f>
        <v>12.23</v>
      </c>
      <c r="DT6" s="35">
        <f t="shared" ref="DT6:EB6" si="13">IF(DT7="",NA(),DT7)</f>
        <v>12.94</v>
      </c>
      <c r="DU6" s="35">
        <f t="shared" si="13"/>
        <v>14.45</v>
      </c>
      <c r="DV6" s="35">
        <f t="shared" si="13"/>
        <v>14.93</v>
      </c>
      <c r="DW6" s="35">
        <f t="shared" si="13"/>
        <v>14.46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0.24</v>
      </c>
      <c r="EE6" s="35">
        <f t="shared" ref="EE6:EM6" si="14">IF(EE7="",NA(),EE7)</f>
        <v>0.27</v>
      </c>
      <c r="EF6" s="35">
        <f t="shared" si="14"/>
        <v>0.11</v>
      </c>
      <c r="EG6" s="35">
        <f t="shared" si="14"/>
        <v>0.23</v>
      </c>
      <c r="EH6" s="35">
        <f t="shared" si="14"/>
        <v>0.7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252085</v>
      </c>
      <c r="D7" s="37">
        <v>46</v>
      </c>
      <c r="E7" s="37">
        <v>1</v>
      </c>
      <c r="F7" s="37">
        <v>0</v>
      </c>
      <c r="G7" s="37">
        <v>1</v>
      </c>
      <c r="H7" s="37" t="s">
        <v>104</v>
      </c>
      <c r="I7" s="37" t="s">
        <v>105</v>
      </c>
      <c r="J7" s="37" t="s">
        <v>106</v>
      </c>
      <c r="K7" s="37" t="s">
        <v>107</v>
      </c>
      <c r="L7" s="37" t="s">
        <v>108</v>
      </c>
      <c r="M7" s="37" t="s">
        <v>109</v>
      </c>
      <c r="N7" s="38" t="s">
        <v>110</v>
      </c>
      <c r="O7" s="38">
        <v>68.290000000000006</v>
      </c>
      <c r="P7" s="38">
        <v>99.9</v>
      </c>
      <c r="Q7" s="38">
        <v>2138</v>
      </c>
      <c r="R7" s="38">
        <v>68882</v>
      </c>
      <c r="S7" s="38">
        <v>52.69</v>
      </c>
      <c r="T7" s="38">
        <v>1307.31</v>
      </c>
      <c r="U7" s="38">
        <v>68748</v>
      </c>
      <c r="V7" s="38">
        <v>30.12</v>
      </c>
      <c r="W7" s="38">
        <v>2282.4699999999998</v>
      </c>
      <c r="X7" s="38">
        <v>107.24</v>
      </c>
      <c r="Y7" s="38">
        <v>112.94</v>
      </c>
      <c r="Z7" s="38">
        <v>110.43</v>
      </c>
      <c r="AA7" s="38">
        <v>103.8</v>
      </c>
      <c r="AB7" s="38">
        <v>102.06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758.77</v>
      </c>
      <c r="AU7" s="38">
        <v>676.21</v>
      </c>
      <c r="AV7" s="38">
        <v>354.02</v>
      </c>
      <c r="AW7" s="38">
        <v>525.58000000000004</v>
      </c>
      <c r="AX7" s="38">
        <v>528.65</v>
      </c>
      <c r="AY7" s="38">
        <v>739.59</v>
      </c>
      <c r="AZ7" s="38">
        <v>335.95</v>
      </c>
      <c r="BA7" s="38">
        <v>346.59</v>
      </c>
      <c r="BB7" s="38">
        <v>357.82</v>
      </c>
      <c r="BC7" s="38">
        <v>355.5</v>
      </c>
      <c r="BD7" s="38">
        <v>264.33999999999997</v>
      </c>
      <c r="BE7" s="38">
        <v>269.7</v>
      </c>
      <c r="BF7" s="38">
        <v>270.14999999999998</v>
      </c>
      <c r="BG7" s="38">
        <v>286.19</v>
      </c>
      <c r="BH7" s="38">
        <v>297.38</v>
      </c>
      <c r="BI7" s="38">
        <v>302.04000000000002</v>
      </c>
      <c r="BJ7" s="38">
        <v>324.08999999999997</v>
      </c>
      <c r="BK7" s="38">
        <v>319.82</v>
      </c>
      <c r="BL7" s="38">
        <v>312.02999999999997</v>
      </c>
      <c r="BM7" s="38">
        <v>307.45999999999998</v>
      </c>
      <c r="BN7" s="38">
        <v>312.58</v>
      </c>
      <c r="BO7" s="38">
        <v>274.27</v>
      </c>
      <c r="BP7" s="38">
        <v>98.29</v>
      </c>
      <c r="BQ7" s="38">
        <v>111.37</v>
      </c>
      <c r="BR7" s="38">
        <v>108.42</v>
      </c>
      <c r="BS7" s="38">
        <v>101.19</v>
      </c>
      <c r="BT7" s="38">
        <v>99.68</v>
      </c>
      <c r="BU7" s="38">
        <v>99.46</v>
      </c>
      <c r="BV7" s="38">
        <v>105.21</v>
      </c>
      <c r="BW7" s="38">
        <v>105.71</v>
      </c>
      <c r="BX7" s="38">
        <v>106.01</v>
      </c>
      <c r="BY7" s="38">
        <v>104.57</v>
      </c>
      <c r="BZ7" s="38">
        <v>104.36</v>
      </c>
      <c r="CA7" s="38">
        <v>131.63</v>
      </c>
      <c r="CB7" s="38">
        <v>120.19</v>
      </c>
      <c r="CC7" s="38">
        <v>123.55</v>
      </c>
      <c r="CD7" s="38">
        <v>132.12</v>
      </c>
      <c r="CE7" s="38">
        <v>133.93</v>
      </c>
      <c r="CF7" s="38">
        <v>171.78</v>
      </c>
      <c r="CG7" s="38">
        <v>162.59</v>
      </c>
      <c r="CH7" s="38">
        <v>162.15</v>
      </c>
      <c r="CI7" s="38">
        <v>162.24</v>
      </c>
      <c r="CJ7" s="38">
        <v>165.47</v>
      </c>
      <c r="CK7" s="38">
        <v>165.71</v>
      </c>
      <c r="CL7" s="38">
        <v>73.819999999999993</v>
      </c>
      <c r="CM7" s="38">
        <v>76.64</v>
      </c>
      <c r="CN7" s="38">
        <v>75.94</v>
      </c>
      <c r="CO7" s="38">
        <v>75.739999999999995</v>
      </c>
      <c r="CP7" s="38">
        <v>76.540000000000006</v>
      </c>
      <c r="CQ7" s="38">
        <v>59.68</v>
      </c>
      <c r="CR7" s="38">
        <v>59.17</v>
      </c>
      <c r="CS7" s="38">
        <v>59.34</v>
      </c>
      <c r="CT7" s="38">
        <v>59.11</v>
      </c>
      <c r="CU7" s="38">
        <v>59.74</v>
      </c>
      <c r="CV7" s="38">
        <v>60.41</v>
      </c>
      <c r="CW7" s="38">
        <v>95.74</v>
      </c>
      <c r="CX7" s="38">
        <v>91.08</v>
      </c>
      <c r="CY7" s="38">
        <v>90.94</v>
      </c>
      <c r="CZ7" s="38">
        <v>92.37</v>
      </c>
      <c r="DA7" s="38">
        <v>91.55</v>
      </c>
      <c r="DB7" s="38">
        <v>87.63</v>
      </c>
      <c r="DC7" s="38">
        <v>87.6</v>
      </c>
      <c r="DD7" s="38">
        <v>87.74</v>
      </c>
      <c r="DE7" s="38">
        <v>87.91</v>
      </c>
      <c r="DF7" s="38">
        <v>87.28</v>
      </c>
      <c r="DG7" s="38">
        <v>89.93</v>
      </c>
      <c r="DH7" s="38">
        <v>48.1</v>
      </c>
      <c r="DI7" s="38">
        <v>49.65</v>
      </c>
      <c r="DJ7" s="38">
        <v>50.86</v>
      </c>
      <c r="DK7" s="38">
        <v>43.54</v>
      </c>
      <c r="DL7" s="38">
        <v>44.51</v>
      </c>
      <c r="DM7" s="38">
        <v>39.65</v>
      </c>
      <c r="DN7" s="38">
        <v>45.25</v>
      </c>
      <c r="DO7" s="38">
        <v>46.27</v>
      </c>
      <c r="DP7" s="38">
        <v>46.88</v>
      </c>
      <c r="DQ7" s="38">
        <v>46.94</v>
      </c>
      <c r="DR7" s="38">
        <v>48.12</v>
      </c>
      <c r="DS7" s="38">
        <v>12.23</v>
      </c>
      <c r="DT7" s="38">
        <v>12.94</v>
      </c>
      <c r="DU7" s="38">
        <v>14.45</v>
      </c>
      <c r="DV7" s="38">
        <v>14.93</v>
      </c>
      <c r="DW7" s="38">
        <v>14.46</v>
      </c>
      <c r="DX7" s="38">
        <v>9.7100000000000009</v>
      </c>
      <c r="DY7" s="38">
        <v>10.71</v>
      </c>
      <c r="DZ7" s="38">
        <v>10.93</v>
      </c>
      <c r="EA7" s="38">
        <v>13.39</v>
      </c>
      <c r="EB7" s="38">
        <v>14.48</v>
      </c>
      <c r="EC7" s="38">
        <v>15.89</v>
      </c>
      <c r="ED7" s="38">
        <v>0.24</v>
      </c>
      <c r="EE7" s="38">
        <v>0.27</v>
      </c>
      <c r="EF7" s="38">
        <v>0.11</v>
      </c>
      <c r="EG7" s="38">
        <v>0.23</v>
      </c>
      <c r="EH7" s="38">
        <v>0.7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ritto</cp:lastModifiedBy>
  <cp:lastPrinted>2019-02-04T01:20:16Z</cp:lastPrinted>
  <dcterms:created xsi:type="dcterms:W3CDTF">2018-12-03T08:33:35Z</dcterms:created>
  <dcterms:modified xsi:type="dcterms:W3CDTF">2019-02-04T02:09:30Z</dcterms:modified>
  <cp:category/>
</cp:coreProperties>
</file>