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16\Desktop\"/>
    </mc:Choice>
  </mc:AlternateContent>
  <workbookProtection workbookAlgorithmName="SHA-512" workbookHashValue="CTvCdJL6jlPD/CxLqprsglwns/yH3bN+gYaBrln3cMEWLsApp0tVn7N2mVWX4gw0qhDLXaWR/MK1lMfwmcXEoQ==" workbookSaltValue="7k+8Okvfw/LzuUDKJyF68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<sst xmlns="http://schemas.openxmlformats.org/spreadsheetml/2006/main" count="240" uniqueCount="127">
  <si>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</si>
  <si>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</si>
  <si>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</si>
  <si>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</si>
  <si>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</si>
  <si>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</si>
  <si>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</si>
  <si>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</si>
  <si>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</si>
  <si>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</si>
  <si>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</si>
  <si>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</si>
  <si>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</si>
  <si>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</si>
  <si>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</si>
  <si>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</si>
  <si>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</si>
  <si>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</si>
  <si>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</si>
  <si>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</si>
  <si>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</si>
  <si>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</si>
  <si>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</si>
  <si>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</si>
  <si>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</si>
  <si>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</si>
  <si>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</si>
  <si>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</si>
  <si>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</si>
  <si>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</si>
  <si>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</si>
  <si>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</si>
  <si>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</si>
  <si>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</si>
  <si>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</si>
  <si>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</si>
  <si>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</si>
  <si>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</si>
  <si>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</si>
  <si>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</si>
  <si>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</si>
  <si>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</si>
  <si>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</si>
  <si>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</si>
  <si>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</si>
  <si>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</si>
  <si>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</si>
  <si>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</si>
  <si>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</si>
  <si>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</si>
  <si>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</si>
  <si>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</si>
  <si>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</si>
  <si>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</si>
  <si>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</si>
  <si>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</si>
  <si>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</si>
  <si>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</si>
  <si>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</si>
  <si>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</si>
  <si>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</si>
  <si>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</si>
  <si>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</si>
  <si>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</si>
  <si>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</si>
  <si>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</si>
  <si>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</si>
  <si>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</si>
  <si>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</si>
  <si>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</si>
  <si>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</si>
  <si>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</si>
  <si>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</si>
  <si>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</si>
  <si>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</si>
  <si>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</si>
  <si>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</si>
  <si>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</si>
  <si>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</si>
  <si>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</si>
  <si>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</si>
  <si>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</si>
  <si>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</si>
  <si>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</si>
  <si>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</si>
  <si>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</si>
  <si>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</si>
  <si>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</si>
  <si>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</si>
  <si>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</si>
  <si>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</si>
  <si>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</si>
  <si>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</si>
  <si>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</si>
  <si>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</si>
  <si>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</si>
  <si>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</si>
  <si>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</si>
  <si>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</si>
  <si>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</si>
  <si>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</si>
  <si>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</si>
  <si>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</si>
  <si>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</si>
  <si>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</si>
  <si>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</si>
  <si>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</si>
  <si>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</si>
  <si>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</si>
  <si>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</si>
  <si>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</si>
  <si>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</si>
  <si>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</si>
  <si>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</si>
  <si>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</si>
  <si>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</si>
  <si>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</si>
  <si>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</si>
  <si>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</si>
  <si>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</si>
  <si>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</si>
  <si>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</si>
  <si>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</si>
  <si>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</si>
  <si>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
</t>
    <rPh sb="6" eb="8">
      <t>ヒリツ</t>
    </rPh>
    <phoneticPr fontId="4"/>
  </si>
  <si>
    <t>　法定耐用年数を超える施設がないため、該当はありません。</t>
  </si>
  <si>
    <t xml:space="preserve">　本市は、多くの未整備地域を残しているためその早期解消に向けて整備事業を継続して行っている。
　平成37年度までに一般的な整備を完了し、その後、農業集落排水施設の接続を予定している。
　平成28年度から5か年間の「第５期経営計画」および平成29年度から10か年間の「経営戦略」に基づき、経営基盤を強化するために諸課題への対応、各種指標の適正化を図っていく。
　また、平成32年度から地方公営企業法の適用を行う予定であり、移行後に企業会計の財務指標を得たうえで使用料の見直しを検討する。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rPh sb="64" eb="66">
      <t>カンリョウ</t>
    </rPh>
    <rPh sb="70" eb="71">
      <t>ゴ</t>
    </rPh>
    <rPh sb="72" eb="74">
      <t>ノウギョウ</t>
    </rPh>
    <rPh sb="74" eb="76">
      <t>シュウラク</t>
    </rPh>
    <rPh sb="76" eb="78">
      <t>ハイスイ</t>
    </rPh>
    <rPh sb="78" eb="80">
      <t>シセツ</t>
    </rPh>
    <rPh sb="81" eb="83">
      <t>セツゾク</t>
    </rPh>
    <rPh sb="84" eb="8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</si>
</sst>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7D-4420-98BA-EDC19E3B8D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D97D-4420-98BA-EDC19E3B8D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69.760000000000005</c:v>
                </c:pt>
                <c:pt idx="1">
                  <c:v>70.459999999999994</c:v>
                </c:pt>
                <c:pt idx="2">
                  <c:v>81.319999999999993</c:v>
                </c:pt>
                <c:pt idx="3">
                  <c:v>76.569999999999993</c:v>
                </c:pt>
                <c:pt idx="4">
                  <c:v>75.510000000000005</c:v>
                </c:pt>
              </c:numCache>
            </c:numRef>
          </c:val>
          <c:extLst>
            <c:ext xmlns:c16="http://schemas.microsoft.com/office/drawing/2014/chart" uri="{C3380CC4-5D6E-409C-BE32-E72D297353CC}">
              <c16:uniqueId val="{00000000-5C65-4906-9D31-0F90A40AA6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5-4906-9D31-0F90A40AA6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0-4DA8-B028-2652709DC7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0-4DA8-B028-2652709DC7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6-4543-9D26-C1407C1075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6-4543-9D26-C1407C1075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A-41A1-9780-778491CF65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A-41A1-9780-778491CF65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4-48EE-847E-FB9AABBB99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4-48EE-847E-FB9AABBB99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2434.65</c:v>
                </c:pt>
                <c:pt idx="1">
                  <c:v>2489.27</c:v>
                </c:pt>
                <c:pt idx="2">
                  <c:v>3476.86</c:v>
                </c:pt>
                <c:pt idx="3">
                  <c:v>3346.41</c:v>
                </c:pt>
                <c:pt idx="4">
                  <c:v>3533.16</c:v>
                </c:pt>
              </c:numCache>
            </c:numRef>
          </c:val>
          <c:extLst>
            <c:ext xmlns:c16="http://schemas.microsoft.com/office/drawing/2014/chart" uri="{C3380CC4-5D6E-409C-BE32-E72D297353CC}">
              <c16:uniqueId val="{00000000-6E4A-43EC-ADDD-1BDEAF2A36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6E4A-43EC-ADDD-1BDEAF2A36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61.51</c:v>
                </c:pt>
                <c:pt idx="1">
                  <c:v>63.05</c:v>
                </c:pt>
                <c:pt idx="2">
                  <c:v>57.48</c:v>
                </c:pt>
                <c:pt idx="3">
                  <c:v>57.47</c:v>
                </c:pt>
                <c:pt idx="4">
                  <c:v>64.260000000000005</c:v>
                </c:pt>
              </c:numCache>
            </c:numRef>
          </c:val>
          <c:extLst>
            <c:ext xmlns:c16="http://schemas.microsoft.com/office/drawing/2014/chart" uri="{C3380CC4-5D6E-409C-BE32-E72D297353CC}">
              <c16:uniqueId val="{00000000-B81C-42D1-9D4E-85B1DEC561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B81C-42D1-9D4E-85B1DEC561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258.60000000000002</c:v>
                </c:pt>
                <c:pt idx="1">
                  <c:v>259.5</c:v>
                </c:pt>
                <c:pt idx="2">
                  <c:v>283.94</c:v>
                </c:pt>
                <c:pt idx="3">
                  <c:v>281.74</c:v>
                </c:pt>
                <c:pt idx="4">
                  <c:v>253.39</c:v>
                </c:pt>
              </c:numCache>
            </c:numRef>
          </c:val>
          <c:extLst>
            <c:ext xmlns:c16="http://schemas.microsoft.com/office/drawing/2014/chart" uri="{C3380CC4-5D6E-409C-BE32-E72D297353CC}">
              <c16:uniqueId val="{00000000-D257-434A-A191-7093A88097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D257-434A-A191-7093A88097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76.819999999999993</c:v>
                </c:pt>
                <c:pt idx="2">
                  <c:v>76.819999999999993</c:v>
                </c:pt>
                <c:pt idx="3">
                  <c:v>77.03</c:v>
                </c:pt>
                <c:pt idx="4">
                  <c:v>79.06</c:v>
                </c:pt>
              </c:numCache>
            </c:numRef>
          </c:val>
          <c:extLst>
            <c:ext xmlns:c16="http://schemas.microsoft.com/office/drawing/2014/chart" uri="{C3380CC4-5D6E-409C-BE32-E72D297353CC}">
              <c16:uniqueId val="{00000000-F058-4B5B-A743-B6EC19C5C9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F058-4B5B-A743-B6EC19C5C9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88.14</c:v>
                </c:pt>
                <c:pt idx="1">
                  <c:v>88.63</c:v>
                </c:pt>
                <c:pt idx="2">
                  <c:v>85.49</c:v>
                </c:pt>
                <c:pt idx="3">
                  <c:v>85.54</c:v>
                </c:pt>
                <c:pt idx="4">
                  <c:v>85.56</c:v>
                </c:pt>
              </c:numCache>
            </c:numRef>
          </c:val>
          <c:extLst>
            <c:ext xmlns:c16="http://schemas.microsoft.com/office/drawing/2014/chart" uri="{C3380CC4-5D6E-409C-BE32-E72D297353CC}">
              <c16:uniqueId val="{00000000-B4BF-499D-94A2-F70B6C77D0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B4BF-499D-94A2-F70B6C77D0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彦根市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112720</v>
      </c>
      <c r="AM8" s="49"/>
      <c r="AN8" s="49"/>
      <c r="AO8" s="49"/>
      <c r="AP8" s="49"/>
      <c r="AQ8" s="49"/>
      <c r="AR8" s="49"/>
      <c r="AS8" s="49"/>
      <c r="AT8" s="44">
        <f>データ!T6</f>
        <v>196.87</v>
      </c>
      <c r="AU8" s="44"/>
      <c r="AV8" s="44"/>
      <c r="AW8" s="44"/>
      <c r="AX8" s="44"/>
      <c r="AY8" s="44"/>
      <c r="AZ8" s="44"/>
      <c r="BA8" s="44"/>
      <c r="BB8" s="44">
        <f>データ!U6</f>
        <v>572.55999999999995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6.83</v>
      </c>
      <c r="Q10" s="44"/>
      <c r="R10" s="44"/>
      <c r="S10" s="44"/>
      <c r="T10" s="44"/>
      <c r="U10" s="44"/>
      <c r="V10" s="44"/>
      <c r="W10" s="44">
        <f>データ!Q6</f>
        <v>83.8</v>
      </c>
      <c r="X10" s="44"/>
      <c r="Y10" s="44"/>
      <c r="Z10" s="44"/>
      <c r="AA10" s="44"/>
      <c r="AB10" s="44"/>
      <c r="AC10" s="44"/>
      <c r="AD10" s="49">
        <f>データ!R6</f>
        <v>2894</v>
      </c>
      <c r="AE10" s="49"/>
      <c r="AF10" s="49"/>
      <c r="AG10" s="49"/>
      <c r="AH10" s="49"/>
      <c r="AI10" s="49"/>
      <c r="AJ10" s="49"/>
      <c r="AK10" s="2"/>
      <c r="AL10" s="49">
        <f>データ!V6</f>
        <v>7681</v>
      </c>
      <c r="AM10" s="49"/>
      <c r="AN10" s="49"/>
      <c r="AO10" s="49"/>
      <c r="AP10" s="49"/>
      <c r="AQ10" s="49"/>
      <c r="AR10" s="49"/>
      <c r="AS10" s="49"/>
      <c r="AT10" s="44">
        <f>データ!W6</f>
        <v>2.97</v>
      </c>
      <c r="AU10" s="44"/>
      <c r="AV10" s="44"/>
      <c r="AW10" s="44"/>
      <c r="AX10" s="44"/>
      <c r="AY10" s="44"/>
      <c r="AZ10" s="44"/>
      <c r="BA10" s="44"/>
      <c r="BB10" s="44">
        <f>データ!X6</f>
        <v>2586.1999999999998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qlXiq0ZZ6N6Cx9KW55z/R102Rd9rkp/FKSGEh35gq5OwruQ8PCYtCXXOsXdkN5EDWnVJ0Le/TLr61cqlz1mGTw==" saltValue="U9WQJDZfZlxhooMFE9sp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252026</v>
      </c>
      <c r="D6" s="32">
        <f t="shared" si="3"/>
        <v>47</v>
      </c>
      <c r="E6" s="32">
        <f t="shared" si="3"/>
        <v>17</v>
      </c>
      <c r="F6" s="32">
        <f t="shared" si="3"/>
        <v>4</v>
      </c>
      <c r="G6" s="32">
        <f t="shared" si="3"/>
        <v>0</v>
      </c>
      <c r="H6" s="32" t="str">
        <f t="shared" si="3"/>
        <v>滋賀県　彦根市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6.83</v>
      </c>
      <c r="Q6" s="33">
        <f t="shared" si="3"/>
        <v>83.8</v>
      </c>
      <c r="R6" s="33">
        <f t="shared" si="3"/>
        <v>2894</v>
      </c>
      <c r="S6" s="33">
        <f t="shared" si="3"/>
        <v>112720</v>
      </c>
      <c r="T6" s="33">
        <f t="shared" si="3"/>
        <v>196.87</v>
      </c>
      <c r="U6" s="33">
        <f t="shared" si="3"/>
        <v>572.55999999999995</v>
      </c>
      <c r="V6" s="33">
        <f t="shared" si="3"/>
        <v>7681</v>
      </c>
      <c r="W6" s="33">
        <f t="shared" si="3"/>
        <v>2.97</v>
      </c>
      <c r="X6" s="33">
        <f t="shared" si="3"/>
        <v>2586.1999999999998</v>
      </c>
      <c r="Y6" s="34">
        <f>IF(Y7="",NA(),Y7)</f>
        <v>69.760000000000005</v>
      </c>
      <c r="Z6" s="34">
        <f t="shared" ref="Z6:AH6" si="4">IF(Z7="",NA(),Z7)</f>
        <v>70.459999999999994</v>
      </c>
      <c r="AA6" s="34">
        <f t="shared" si="4"/>
        <v>81.319999999999993</v>
      </c>
      <c r="AB6" s="34">
        <f t="shared" si="4"/>
        <v>76.569999999999993</v>
      </c>
      <c r="AC6" s="34">
        <f t="shared" si="4"/>
        <v>75.510000000000005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2434.65</v>
      </c>
      <c r="BG6" s="34">
        <f t="shared" ref="BG6:BO6" si="7">IF(BG7="",NA(),BG7)</f>
        <v>2489.27</v>
      </c>
      <c r="BH6" s="34">
        <f t="shared" si="7"/>
        <v>3476.86</v>
      </c>
      <c r="BI6" s="34">
        <f t="shared" si="7"/>
        <v>3346.41</v>
      </c>
      <c r="BJ6" s="34">
        <f t="shared" si="7"/>
        <v>3533.16</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61.51</v>
      </c>
      <c r="BR6" s="34">
        <f t="shared" ref="BR6:BZ6" si="8">IF(BR7="",NA(),BR7)</f>
        <v>63.05</v>
      </c>
      <c r="BS6" s="34">
        <f t="shared" si="8"/>
        <v>57.48</v>
      </c>
      <c r="BT6" s="34">
        <f t="shared" si="8"/>
        <v>57.47</v>
      </c>
      <c r="BU6" s="34">
        <f t="shared" si="8"/>
        <v>64.260000000000005</v>
      </c>
      <c r="BV6" s="34">
        <f t="shared" si="8"/>
        <v>53.01</v>
      </c>
      <c r="BW6" s="34">
        <f t="shared" si="8"/>
        <v>50.54</v>
      </c>
      <c r="BX6" s="34">
        <f t="shared" si="8"/>
        <v>66.22</v>
      </c>
      <c r="BY6" s="34">
        <f t="shared" si="8"/>
        <v>69.87</v>
      </c>
      <c r="BZ6" s="34">
        <f t="shared" si="8"/>
        <v>74.3</v>
      </c>
      <c r="CA6" s="33" t="str">
        <f>IF(CA7="","",IF(CA7="-","【-】","【"&amp;SUBSTITUTE(TEXT(CA7,"#,##0.00"),"-","△")&amp;"】"))</f>
        <v>【75.58】</v>
      </c>
      <c r="CB6" s="34">
        <f>IF(CB7="",NA(),CB7)</f>
        <v>258.60000000000002</v>
      </c>
      <c r="CC6" s="34">
        <f t="shared" ref="CC6:CK6" si="9">IF(CC7="",NA(),CC7)</f>
        <v>259.5</v>
      </c>
      <c r="CD6" s="34">
        <f t="shared" si="9"/>
        <v>283.94</v>
      </c>
      <c r="CE6" s="34">
        <f t="shared" si="9"/>
        <v>281.74</v>
      </c>
      <c r="CF6" s="34">
        <f t="shared" si="9"/>
        <v>253.39</v>
      </c>
      <c r="CG6" s="34">
        <f t="shared" si="9"/>
        <v>299.39</v>
      </c>
      <c r="CH6" s="34">
        <f t="shared" si="9"/>
        <v>320.36</v>
      </c>
      <c r="CI6" s="34">
        <f t="shared" si="9"/>
        <v>246.72</v>
      </c>
      <c r="CJ6" s="34">
        <f t="shared" si="9"/>
        <v>234.96</v>
      </c>
      <c r="CK6" s="34">
        <f t="shared" si="9"/>
        <v>221.81</v>
      </c>
      <c r="CL6" s="33" t="str">
        <f>IF(CL7="","",IF(CL7="-","【-】","【"&amp;SUBSTITUTE(TEXT(CL7,"#,##0.00"),"-","△")&amp;"】"))</f>
        <v>【215.23】</v>
      </c>
      <c r="CM6" s="34">
        <f>IF(CM7="",NA(),CM7)</f>
        <v>73.59</v>
      </c>
      <c r="CN6" s="34">
        <f t="shared" ref="CN6:CV6" si="10">IF(CN7="",NA(),CN7)</f>
        <v>76.819999999999993</v>
      </c>
      <c r="CO6" s="34">
        <f t="shared" si="10"/>
        <v>76.819999999999993</v>
      </c>
      <c r="CP6" s="34">
        <f t="shared" si="10"/>
        <v>77.03</v>
      </c>
      <c r="CQ6" s="34">
        <f t="shared" si="10"/>
        <v>79.06</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88.14</v>
      </c>
      <c r="CY6" s="34">
        <f t="shared" ref="CY6:DG6" si="11">IF(CY7="",NA(),CY7)</f>
        <v>88.63</v>
      </c>
      <c r="CZ6" s="34">
        <f t="shared" si="11"/>
        <v>85.49</v>
      </c>
      <c r="DA6" s="34">
        <f t="shared" si="11"/>
        <v>85.54</v>
      </c>
      <c r="DB6" s="34">
        <f t="shared" si="11"/>
        <v>85.56</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252026</v>
      </c>
      <c r="D7" s="36">
        <v>47</v>
      </c>
      <c r="E7" s="36">
        <v>17</v>
      </c>
      <c r="F7" s="36">
        <v>4</v>
      </c>
      <c r="G7" s="36">
        <v>0</v>
      </c>
      <c r="H7" s="36" t="s">
        <v>111</v>
      </c>
      <c r="I7" s="36" t="s">
        <v>112</v>
      </c>
      <c r="J7" s="36" t="s">
        <v>113</v>
      </c>
      <c r="K7" s="36" t="s">
        <v>114</v>
      </c>
      <c r="L7" s="36" t="s">
        <v>115</v>
      </c>
      <c r="M7" s="36" t="s">
        <v>116</v>
      </c>
      <c r="N7" s="37" t="s">
        <v>117</v>
      </c>
      <c r="O7" s="37" t="s">
        <v>118</v>
      </c>
      <c r="P7" s="37">
        <v>6.83</v>
      </c>
      <c r="Q7" s="37">
        <v>83.8</v>
      </c>
      <c r="R7" s="37">
        <v>2894</v>
      </c>
      <c r="S7" s="37">
        <v>112720</v>
      </c>
      <c r="T7" s="37">
        <v>196.87</v>
      </c>
      <c r="U7" s="37">
        <v>572.55999999999995</v>
      </c>
      <c r="V7" s="37">
        <v>7681</v>
      </c>
      <c r="W7" s="37">
        <v>2.97</v>
      </c>
      <c r="X7" s="37">
        <v>2586.1999999999998</v>
      </c>
      <c r="Y7" s="37">
        <v>69.760000000000005</v>
      </c>
      <c r="Z7" s="37">
        <v>70.459999999999994</v>
      </c>
      <c r="AA7" s="37">
        <v>81.319999999999993</v>
      </c>
      <c r="AB7" s="37">
        <v>76.569999999999993</v>
      </c>
      <c r="AC7" s="37">
        <v>75.510000000000005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2434.65</v>
      </c>
      <c r="BG7" s="37">
        <v>2489.27</v>
      </c>
      <c r="BH7" s="37">
        <v>3476.86</v>
      </c>
      <c r="BI7" s="37">
        <v>3346.41</v>
      </c>
      <c r="BJ7" s="37">
        <v>3533.16</v>
      </c>
      <c r="BK7" s="37">
        <v>1554.05</v>
      </c>
      <c r="BL7" s="37">
        <v>1671.86</v>
      </c>
      <c r="BM7" s="37">
        <v>1434.89</v>
      </c>
      <c r="BN7" s="37">
        <v>1298.9100000000001</v>
      </c>
      <c r="BO7" s="37">
        <v>1243.71</v>
      </c>
      <c r="BP7" s="37">
        <v>1225.44</v>
      </c>
      <c r="BQ7" s="37">
        <v>61.51</v>
      </c>
      <c r="BR7" s="37">
        <v>63.05</v>
      </c>
      <c r="BS7" s="37">
        <v>57.48</v>
      </c>
      <c r="BT7" s="37">
        <v>57.47</v>
      </c>
      <c r="BU7" s="37">
        <v>64.260000000000005</v>
      </c>
      <c r="BV7" s="37">
        <v>53.01</v>
      </c>
      <c r="BW7" s="37">
        <v>50.54</v>
      </c>
      <c r="BX7" s="37">
        <v>66.22</v>
      </c>
      <c r="BY7" s="37">
        <v>69.87</v>
      </c>
      <c r="BZ7" s="37">
        <v>74.3</v>
      </c>
      <c r="CA7" s="37">
        <v>75.58</v>
      </c>
      <c r="CB7" s="37">
        <v>258.60000000000002</v>
      </c>
      <c r="CC7" s="37">
        <v>259.5</v>
      </c>
      <c r="CD7" s="37">
        <v>283.94</v>
      </c>
      <c r="CE7" s="37">
        <v>281.74</v>
      </c>
      <c r="CF7" s="37">
        <v>253.39</v>
      </c>
      <c r="CG7" s="37">
        <v>299.39</v>
      </c>
      <c r="CH7" s="37">
        <v>320.36</v>
      </c>
      <c r="CI7" s="37">
        <v>246.72</v>
      </c>
      <c r="CJ7" s="37">
        <v>234.96</v>
      </c>
      <c r="CK7" s="37">
        <v>221.81</v>
      </c>
      <c r="CL7" s="37">
        <v>215.23</v>
      </c>
      <c r="CM7" s="37">
        <v>73.59</v>
      </c>
      <c r="CN7" s="37">
        <v>76.819999999999993</v>
      </c>
      <c r="CO7" s="37">
        <v>76.819999999999993</v>
      </c>
      <c r="CP7" s="37">
        <v>77.03</v>
      </c>
      <c r="CQ7" s="37">
        <v>79.06</v>
      </c>
      <c r="CR7" s="37">
        <v>36.200000000000003</v>
      </c>
      <c r="CS7" s="37">
        <v>34.74</v>
      </c>
      <c r="CT7" s="37">
        <v>41.35</v>
      </c>
      <c r="CU7" s="37">
        <v>42.9</v>
      </c>
      <c r="CV7" s="37">
        <v>43.36</v>
      </c>
      <c r="CW7" s="37">
        <v>42.66</v>
      </c>
      <c r="CX7" s="37">
        <v>88.14</v>
      </c>
      <c r="CY7" s="37">
        <v>88.63</v>
      </c>
      <c r="CZ7" s="37">
        <v>85.49</v>
      </c>
      <c r="DA7" s="37">
        <v>85.54</v>
      </c>
      <c r="DB7" s="37">
        <v>85.56</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輝</cp:lastModifiedBy>
  <dcterms:created xsi:type="dcterms:W3CDTF">2018-12-03T09:15:21Z</dcterms:created>
  <dcterms:modified xsi:type="dcterms:W3CDTF">2019-01-30T00:29:08Z</dcterms:modified>
  <cp:category/>
</cp:coreProperties>
</file>