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1616\Desktop\"/>
    </mc:Choice>
  </mc:AlternateContent>
  <workbookProtection workbookAlgorithmName="SHA-512" workbookHashValue="ERpx0J0tSOTU9TnEX48aV2ZAbg8F725T9Xk3ARK1Dv5QCIuKYgThK5XksJtXkeHIhMF6VEzuw3TqYWg5eQruZA==" workbookSaltValue="smQf7dT2utq5Zp2ToBiXP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<sst xmlns="http://schemas.openxmlformats.org/spreadsheetml/2006/main" count="232" uniqueCount="120">
  <si>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</si>
  <si>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</si>
  <si>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</si>
  <si>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</si>
  <si>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</si>
  <si>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</si>
  <si>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</si>
  <si>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</si>
  <si>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</si>
  <si>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</si>
  <si>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</si>
  <si>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</si>
  <si>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</si>
  <si>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</si>
  <si>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</si>
  <si>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</si>
  <si>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</si>
  <si>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</si>
  <si>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</si>
  <si>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</si>
  <si>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</si>
  <si>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</si>
  <si>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</si>
  <si>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</si>
  <si>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</si>
  <si>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</si>
  <si>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</si>
  <si>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</si>
  <si>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</si>
  <si>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</si>
  <si>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</si>
  <si>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</si>
  <si>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</si>
  <si>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</si>
  <si>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</si>
  <si>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</si>
  <si>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</si>
  <si>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</si>
  <si>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</si>
  <si>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</si>
  <si>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</si>
  <si>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</si>
  <si>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</si>
  <si>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</si>
  <si>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</si>
  <si>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</si>
  <si>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</si>
  <si>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</si>
  <si>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</si>
  <si>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</si>
  <si>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</si>
  <si>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</si>
  <si>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</si>
  <si>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</si>
  <si>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</si>
  <si>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</si>
  <si>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</si>
  <si>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</si>
  <si>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</si>
  <si>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</si>
  <si>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</si>
  <si>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</si>
  <si>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</si>
  <si>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</si>
  <si>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</si>
  <si>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</si>
  <si>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</si>
  <si>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</si>
  <si>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</si>
  <si>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</si>
  <si>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</si>
  <si>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</si>
  <si>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</si>
  <si>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</si>
  <si>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</si>
  <si>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</si>
  <si>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</si>
  <si>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</si>
  <si>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</si>
  <si>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</si>
  <si>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</si>
  <si>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</si>
  <si>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</si>
  <si>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</si>
  <si>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</si>
  <si>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</si>
  <si>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</si>
  <si>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</si>
  <si>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</si>
  <si>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</si>
  <si>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</si>
  <si>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</si>
  <si>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</si>
  <si>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</si>
  <si>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</si>
  <si>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</si>
  <si>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</si>
  <si>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</si>
  <si>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</si>
  <si>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</si>
  <si>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</si>
  <si>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</si>
  <si>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</si>
  <si>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</si>
  <si>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</si>
  <si>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</si>
  <si>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</si>
  <si>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</si>
  <si>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</si>
  <si>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</si>
  <si>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</si>
  <si>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</si>
  <si>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</si>
  <si>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</si>
  <si>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</si>
  <si>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</si>
  <si>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</si>
  <si>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の老朽度を示す①有形固定資産減価償却率および②管路経年化率は、類似団体より低い値であるものの、有形固定資産減価償却率は増加傾向にある。管路経年化率は類似団体の増加率よりも低く良好に見えるが、本市水道では、管路およびそれ以外の施設においても今後数十年で急激に経年化資産が増加することが予想されているため、施設の健全性を保つための対策が必要である。また③管路更新率は、類似団体より低くなっており、現在の更新ペースでは、将来、管路事故や漏水等が発生する懸念があるため、管路状況、修繕記録、漏水調査結果等を解析し、精度の高いアセットマネジメント(資産管理)を行い、効果的な管路更新を進める必要がある。</t>
    <rPh sb="49" eb="51">
      <t>ユウケイ</t>
    </rPh>
    <rPh sb="51" eb="53">
      <t>コテイ</t>
    </rPh>
    <rPh sb="53" eb="55">
      <t>シサン</t>
    </rPh>
    <rPh sb="55" eb="57">
      <t>ゲンカ</t>
    </rPh>
    <rPh sb="57" eb="59">
      <t>ショウキャク</t>
    </rPh>
    <rPh sb="59" eb="60">
      <t>リツ</t>
    </rPh>
    <rPh sb="61" eb="63">
      <t>ゾウカ</t>
    </rPh>
    <phoneticPr fontId="4"/>
  </si>
  <si>
    <t xml:space="preserve">現時点での経営は比較的健全な状況にある。ただし、施設の利用率は類似団体に比べ低くなっており、さらに今後、老朽化した施設が大量に更新時期をむかえることから、経費の節減を実施しつつ、必要な財源を確保し、効率的な施設形態を構築する必要がある。
具体的には、施設の適正な規模を検討しつつ計画的に更新を実施することとなるが、平成28年度に策定した水道事業ビジョンや第3期中期経営計画（経営戦略）による一貫した考えのもと、長期的な視点に立って施設整備を進めていく。
</t>
    <rPh sb="157" eb="159">
      <t>ヘイセイ</t>
    </rPh>
    <rPh sb="161" eb="163">
      <t>ネンド</t>
    </rPh>
    <rPh sb="164" eb="166">
      <t>サクテイ</t>
    </rPh>
    <phoneticPr fontId="4"/>
  </si>
  <si>
    <r>
      <t>[健全性]
収支状況を示す①経常収支比率や⑤料金回収率については、平成26年度より減少傾向にあるものの類似団体と同様に100％を上回っており健全性は維持できている。また支払能力を示す③流動比率についても類似団体を少し上回る程度であり、②累積欠損金比率もゼロを維持していることから、現時点において経営は良好と言える。
④企業債残高対給水収益比率は類似団体より高くなっており、今後も金利の動向および施設の更新の必要性を考慮しながら、企業債残高の適正な管理を行う必要がある。
[効率性]
類似団体と比べて⑥給水原価は低くなっており、費用の効率性は良好と言える。⑦施設利用率については類似団体より低くなっているが、地下水の取水能力が低下しており今後は適正な能力での施設更新を検討している。⑧有収率については</t>
    </r>
    <r>
      <rPr>
        <sz val="11"/>
        <color rgb="FFFF0000"/>
        <rFont val="ＭＳ ゴシック"/>
        <family val="3"/>
        <charset val="128"/>
      </rPr>
      <t>、積極的な漏水調査を行ったこともあり数値が上昇したが、</t>
    </r>
    <r>
      <rPr>
        <sz val="11"/>
        <rFont val="ＭＳ ゴシック"/>
        <family val="3"/>
        <charset val="128"/>
      </rPr>
      <t xml:space="preserve">今後も引き続き効率性を上げる対策が必要である。
</t>
    </r>
    <rPh sb="33" eb="35">
      <t>ヘイセイ</t>
    </rPh>
    <rPh sb="37" eb="39">
      <t>ネンド</t>
    </rPh>
    <rPh sb="41" eb="43">
      <t>ゲンショウ</t>
    </rPh>
    <rPh sb="43" eb="45">
      <t>ケイコウ</t>
    </rPh>
    <rPh sb="228" eb="230">
      <t>ヒツヨウ</t>
    </rPh>
    <rPh sb="350" eb="353">
      <t>セッキョクテキ</t>
    </rPh>
    <rPh sb="354" eb="356">
      <t>ロウスイ</t>
    </rPh>
    <rPh sb="356" eb="358">
      <t>チョウサ</t>
    </rPh>
    <rPh sb="359" eb="360">
      <t>オコナ</t>
    </rPh>
    <rPh sb="367" eb="369">
      <t>スウチ</t>
    </rPh>
    <rPh sb="370" eb="372">
      <t>ジョウショウ</t>
    </rPh>
    <rPh sb="376" eb="378">
      <t>コンゴ</t>
    </rPh>
    <rPh sb="379" eb="380">
      <t>ヒ</t>
    </rPh>
    <rPh sb="381" eb="382">
      <t>ツヅ</t>
    </rPh>
    <rPh sb="383" eb="386">
      <t>コウリツセイ</t>
    </rPh>
    <rPh sb="387" eb="388">
      <t>ア</t>
    </rPh>
    <rPh sb="390" eb="392">
      <t>タイサク</t>
    </rPh>
    <rPh sb="393" eb="3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</si>
</sst>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0.71</c:v>
                </c:pt>
                <c:pt idx="1">
                  <c:v>0.75</c:v>
                </c:pt>
                <c:pt idx="2">
                  <c:v>0.54</c:v>
                </c:pt>
                <c:pt idx="3">
                  <c:v>0.69</c:v>
                </c:pt>
                <c:pt idx="4">
                  <c:v>0.71</c:v>
                </c:pt>
              </c:numCache>
            </c:numRef>
          </c:val>
          <c:extLst>
            <c:ext xmlns:c16="http://schemas.microsoft.com/office/drawing/2014/chart" uri="{C3380CC4-5D6E-409C-BE32-E72D297353CC}">
              <c16:uniqueId val="{00000000-99AD-4EB3-9E15-9DEE27C50F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c:ext xmlns:c16="http://schemas.microsoft.com/office/drawing/2014/chart" uri="{C3380CC4-5D6E-409C-BE32-E72D297353CC}">
              <c16:uniqueId val="{00000001-99AD-4EB3-9E15-9DEE27C50F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57.22</c:v>
                </c:pt>
                <c:pt idx="1">
                  <c:v>56.18</c:v>
                </c:pt>
                <c:pt idx="2">
                  <c:v>57.27</c:v>
                </c:pt>
                <c:pt idx="3">
                  <c:v>57.46</c:v>
                </c:pt>
                <c:pt idx="4">
                  <c:v>56.41</c:v>
                </c:pt>
              </c:numCache>
            </c:numRef>
          </c:val>
          <c:extLst>
            <c:ext xmlns:c16="http://schemas.microsoft.com/office/drawing/2014/chart" uri="{C3380CC4-5D6E-409C-BE32-E72D297353CC}">
              <c16:uniqueId val="{00000000-B6AB-403D-8CF8-3046145EE26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c:ext xmlns:c16="http://schemas.microsoft.com/office/drawing/2014/chart" uri="{C3380CC4-5D6E-409C-BE32-E72D297353CC}">
              <c16:uniqueId val="{00000001-B6AB-403D-8CF8-3046145EE26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88.22</c:v>
                </c:pt>
                <c:pt idx="1">
                  <c:v>88.92</c:v>
                </c:pt>
                <c:pt idx="2">
                  <c:v>87.17</c:v>
                </c:pt>
                <c:pt idx="3">
                  <c:v>87.3</c:v>
                </c:pt>
                <c:pt idx="4">
                  <c:v>89.16</c:v>
                </c:pt>
              </c:numCache>
            </c:numRef>
          </c:val>
          <c:extLst>
            <c:ext xmlns:c16="http://schemas.microsoft.com/office/drawing/2014/chart" uri="{C3380CC4-5D6E-409C-BE32-E72D297353CC}">
              <c16:uniqueId val="{00000000-9CB3-4380-9561-563670F52C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c:ext xmlns:c16="http://schemas.microsoft.com/office/drawing/2014/chart" uri="{C3380CC4-5D6E-409C-BE32-E72D297353CC}">
              <c16:uniqueId val="{00000001-9CB3-4380-9561-563670F52C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110.09</c:v>
                </c:pt>
                <c:pt idx="1">
                  <c:v>126.29</c:v>
                </c:pt>
                <c:pt idx="2">
                  <c:v>124.84</c:v>
                </c:pt>
                <c:pt idx="3">
                  <c:v>121.2</c:v>
                </c:pt>
                <c:pt idx="4">
                  <c:v>117.49</c:v>
                </c:pt>
              </c:numCache>
            </c:numRef>
          </c:val>
          <c:extLst>
            <c:ext xmlns:c16="http://schemas.microsoft.com/office/drawing/2014/chart" uri="{C3380CC4-5D6E-409C-BE32-E72D297353CC}">
              <c16:uniqueId val="{00000000-59E7-4B0A-8789-BBE312B8F7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c:ext xmlns:c16="http://schemas.microsoft.com/office/drawing/2014/chart" uri="{C3380CC4-5D6E-409C-BE32-E72D297353CC}">
              <c16:uniqueId val="{00000001-59E7-4B0A-8789-BBE312B8F7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40.89</c:v>
                </c:pt>
                <c:pt idx="1">
                  <c:v>41.61</c:v>
                </c:pt>
                <c:pt idx="2">
                  <c:v>42.89</c:v>
                </c:pt>
                <c:pt idx="3">
                  <c:v>44.51</c:v>
                </c:pt>
                <c:pt idx="4">
                  <c:v>45.44</c:v>
                </c:pt>
              </c:numCache>
            </c:numRef>
          </c:val>
          <c:extLst>
            <c:ext xmlns:c16="http://schemas.microsoft.com/office/drawing/2014/chart" uri="{C3380CC4-5D6E-409C-BE32-E72D297353CC}">
              <c16:uniqueId val="{00000000-311B-4BF1-824F-7268374A375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c:ext xmlns:c16="http://schemas.microsoft.com/office/drawing/2014/chart" uri="{C3380CC4-5D6E-409C-BE32-E72D297353CC}">
              <c16:uniqueId val="{00000001-311B-4BF1-824F-7268374A375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8.35</c:v>
                </c:pt>
                <c:pt idx="1">
                  <c:v>9.3699999999999992</c:v>
                </c:pt>
                <c:pt idx="2">
                  <c:v>10.75</c:v>
                </c:pt>
                <c:pt idx="3">
                  <c:v>10.52</c:v>
                </c:pt>
                <c:pt idx="4">
                  <c:v>10.54</c:v>
                </c:pt>
              </c:numCache>
            </c:numRef>
          </c:val>
          <c:extLst>
            <c:ext xmlns:c16="http://schemas.microsoft.com/office/drawing/2014/chart" uri="{C3380CC4-5D6E-409C-BE32-E72D297353CC}">
              <c16:uniqueId val="{00000000-60EC-451A-830E-A4D3113BD3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c:ext xmlns:c16="http://schemas.microsoft.com/office/drawing/2014/chart" uri="{C3380CC4-5D6E-409C-BE32-E72D297353CC}">
              <c16:uniqueId val="{00000001-60EC-451A-830E-A4D3113BD3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07-485B-85ED-C90BA70F052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c:ext xmlns:c16="http://schemas.microsoft.com/office/drawing/2014/chart" uri="{C3380CC4-5D6E-409C-BE32-E72D297353CC}">
              <c16:uniqueId val="{00000001-3307-485B-85ED-C90BA70F052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866.3</c:v>
                </c:pt>
                <c:pt idx="1">
                  <c:v>447.82</c:v>
                </c:pt>
                <c:pt idx="2">
                  <c:v>422.56</c:v>
                </c:pt>
                <c:pt idx="3">
                  <c:v>488.02</c:v>
                </c:pt>
                <c:pt idx="4">
                  <c:v>443.88</c:v>
                </c:pt>
              </c:numCache>
            </c:numRef>
          </c:val>
          <c:extLst>
            <c:ext xmlns:c16="http://schemas.microsoft.com/office/drawing/2014/chart" uri="{C3380CC4-5D6E-409C-BE32-E72D297353CC}">
              <c16:uniqueId val="{00000000-D5F9-4DF1-8E26-9CB37B19AD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c:ext xmlns:c16="http://schemas.microsoft.com/office/drawing/2014/chart" uri="{C3380CC4-5D6E-409C-BE32-E72D297353CC}">
              <c16:uniqueId val="{00000001-D5F9-4DF1-8E26-9CB37B19AD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365.48</c:v>
                </c:pt>
                <c:pt idx="1">
                  <c:v>380.95</c:v>
                </c:pt>
                <c:pt idx="2">
                  <c:v>378.51</c:v>
                </c:pt>
                <c:pt idx="3">
                  <c:v>367.87</c:v>
                </c:pt>
                <c:pt idx="4">
                  <c:v>372.43</c:v>
                </c:pt>
              </c:numCache>
            </c:numRef>
          </c:val>
          <c:extLst>
            <c:ext xmlns:c16="http://schemas.microsoft.com/office/drawing/2014/chart" uri="{C3380CC4-5D6E-409C-BE32-E72D297353CC}">
              <c16:uniqueId val="{00000000-9444-47DB-B4BB-758E6EC710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c:ext xmlns:c16="http://schemas.microsoft.com/office/drawing/2014/chart" uri="{C3380CC4-5D6E-409C-BE32-E72D297353CC}">
              <c16:uniqueId val="{00000001-9444-47DB-B4BB-758E6EC710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104.51</c:v>
                </c:pt>
                <c:pt idx="1">
                  <c:v>127.96</c:v>
                </c:pt>
                <c:pt idx="2">
                  <c:v>126.79</c:v>
                </c:pt>
                <c:pt idx="3">
                  <c:v>117.74</c:v>
                </c:pt>
                <c:pt idx="4">
                  <c:v>117.95</c:v>
                </c:pt>
              </c:numCache>
            </c:numRef>
          </c:val>
          <c:extLst>
            <c:ext xmlns:c16="http://schemas.microsoft.com/office/drawing/2014/chart" uri="{C3380CC4-5D6E-409C-BE32-E72D297353CC}">
              <c16:uniqueId val="{00000000-9E84-4221-952E-E28AFE7D3DD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c:ext xmlns:c16="http://schemas.microsoft.com/office/drawing/2014/chart" uri="{C3380CC4-5D6E-409C-BE32-E72D297353CC}">
              <c16:uniqueId val="{00000001-9E84-4221-952E-E28AFE7D3DD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134.24</c:v>
                </c:pt>
                <c:pt idx="1">
                  <c:v>109.68</c:v>
                </c:pt>
                <c:pt idx="2">
                  <c:v>110.45</c:v>
                </c:pt>
                <c:pt idx="3">
                  <c:v>118.9</c:v>
                </c:pt>
                <c:pt idx="4">
                  <c:v>118.77</c:v>
                </c:pt>
              </c:numCache>
            </c:numRef>
          </c:val>
          <c:extLst>
            <c:ext xmlns:c16="http://schemas.microsoft.com/office/drawing/2014/chart" uri="{C3380CC4-5D6E-409C-BE32-E72D297353CC}">
              <c16:uniqueId val="{00000000-4844-4201-869E-401E480C7C5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c:ext xmlns:c16="http://schemas.microsoft.com/office/drawing/2014/chart" uri="{C3380CC4-5D6E-409C-BE32-E72D297353CC}">
              <c16:uniqueId val="{00000001-4844-4201-869E-401E480C7C5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滋賀県　彦根市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非設置</v>
      </c>
      <c r="AE8" s="82"/>
      <c r="AF8" s="82"/>
      <c r="AG8" s="82"/>
      <c r="AH8" s="82"/>
      <c r="AI8" s="82"/>
      <c r="AJ8" s="82"/>
      <c r="AK8" s="4"/>
      <c r="AL8" s="70">
        <f>データ!$R$6</f>
        <v>112720</v>
      </c>
      <c r="AM8" s="70"/>
      <c r="AN8" s="70"/>
      <c r="AO8" s="70"/>
      <c r="AP8" s="70"/>
      <c r="AQ8" s="70"/>
      <c r="AR8" s="70"/>
      <c r="AS8" s="70"/>
      <c r="AT8" s="66">
        <f>データ!$S$6</f>
        <v>196.87</v>
      </c>
      <c r="AU8" s="67"/>
      <c r="AV8" s="67"/>
      <c r="AW8" s="67"/>
      <c r="AX8" s="67"/>
      <c r="AY8" s="67"/>
      <c r="AZ8" s="67"/>
      <c r="BA8" s="67"/>
      <c r="BB8" s="69">
        <f>データ!$T$6</f>
        <v>572.55999999999995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71.72</v>
      </c>
      <c r="J10" s="67"/>
      <c r="K10" s="67"/>
      <c r="L10" s="67"/>
      <c r="M10" s="67"/>
      <c r="N10" s="67"/>
      <c r="O10" s="68"/>
      <c r="P10" s="69">
        <f>データ!$P$6</f>
        <v>99.8</v>
      </c>
      <c r="Q10" s="69"/>
      <c r="R10" s="69"/>
      <c r="S10" s="69"/>
      <c r="T10" s="69"/>
      <c r="U10" s="69"/>
      <c r="V10" s="69"/>
      <c r="W10" s="70">
        <f>データ!$Q$6</f>
        <v>2484</v>
      </c>
      <c r="X10" s="70"/>
      <c r="Y10" s="70"/>
      <c r="Z10" s="70"/>
      <c r="AA10" s="70"/>
      <c r="AB10" s="70"/>
      <c r="AC10" s="70"/>
      <c r="AD10" s="2"/>
      <c r="AE10" s="2"/>
      <c r="AF10" s="2"/>
      <c r="AG10" s="2"/>
      <c r="AH10" s="4"/>
      <c r="AI10" s="4"/>
      <c r="AJ10" s="4"/>
      <c r="AK10" s="4"/>
      <c r="AL10" s="70">
        <f>データ!$U$6</f>
        <v>112317</v>
      </c>
      <c r="AM10" s="70"/>
      <c r="AN10" s="70"/>
      <c r="AO10" s="70"/>
      <c r="AP10" s="70"/>
      <c r="AQ10" s="70"/>
      <c r="AR10" s="70"/>
      <c r="AS10" s="70"/>
      <c r="AT10" s="66">
        <f>データ!$V$6</f>
        <v>77.349999999999994</v>
      </c>
      <c r="AU10" s="67"/>
      <c r="AV10" s="67"/>
      <c r="AW10" s="67"/>
      <c r="AX10" s="67"/>
      <c r="AY10" s="67"/>
      <c r="AZ10" s="67"/>
      <c r="BA10" s="67"/>
      <c r="BB10" s="69">
        <f>データ!$W$6</f>
        <v>1452.06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rW6czjN7BIYav6s7anRKxxDobEfbHlqlji6rqGbLiMY61H+cCwkEDaAvYx+tHcj1EuWBbGCH3LFzfS1m99B1pg==" saltValue="OS5v7htfGnQP/SmqnQX3b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252026</v>
      </c>
      <c r="D6" s="33">
        <f t="shared" si="3"/>
        <v>46</v>
      </c>
      <c r="E6" s="33">
        <f t="shared" si="3"/>
        <v>1</v>
      </c>
      <c r="F6" s="33">
        <f t="shared" si="3"/>
        <v>0</v>
      </c>
      <c r="G6" s="33">
        <f t="shared" si="3"/>
        <v>1</v>
      </c>
      <c r="H6" s="33" t="str">
        <f t="shared" si="3"/>
        <v>滋賀県　彦根市</v>
      </c>
      <c r="I6" s="33" t="str">
        <f t="shared" si="3"/>
        <v>法適用</v>
      </c>
      <c r="J6" s="33" t="str">
        <f t="shared" si="3"/>
        <v>水道事業</v>
      </c>
      <c r="K6" s="33" t="str">
        <f t="shared" si="3"/>
        <v>末端給水事業</v>
      </c>
      <c r="L6" s="33" t="str">
        <f t="shared" si="3"/>
        <v>A3</v>
      </c>
      <c r="M6" s="33" t="str">
        <f t="shared" si="3"/>
        <v>非設置</v>
      </c>
      <c r="N6" s="34" t="str">
        <f t="shared" si="3"/>
        <v>-</v>
      </c>
      <c r="O6" s="34">
        <f t="shared" si="3"/>
        <v>71.72</v>
      </c>
      <c r="P6" s="34">
        <f t="shared" si="3"/>
        <v>99.8</v>
      </c>
      <c r="Q6" s="34">
        <f t="shared" si="3"/>
        <v>2484</v>
      </c>
      <c r="R6" s="34">
        <f t="shared" si="3"/>
        <v>112720</v>
      </c>
      <c r="S6" s="34">
        <f t="shared" si="3"/>
        <v>196.87</v>
      </c>
      <c r="T6" s="34">
        <f t="shared" si="3"/>
        <v>572.55999999999995</v>
      </c>
      <c r="U6" s="34">
        <f t="shared" si="3"/>
        <v>112317</v>
      </c>
      <c r="V6" s="34">
        <f t="shared" si="3"/>
        <v>77.349999999999994</v>
      </c>
      <c r="W6" s="34">
        <f t="shared" si="3"/>
        <v>1452.06</v>
      </c>
      <c r="X6" s="35">
        <f>IF(X7="",NA(),X7)</f>
        <v>110.09</v>
      </c>
      <c r="Y6" s="35">
        <f t="shared" ref="Y6:AG6" si="4">IF(Y7="",NA(),Y7)</f>
        <v>126.29</v>
      </c>
      <c r="Z6" s="35">
        <f t="shared" si="4"/>
        <v>124.84</v>
      </c>
      <c r="AA6" s="35">
        <f t="shared" si="4"/>
        <v>121.2</v>
      </c>
      <c r="AB6" s="35">
        <f t="shared" si="4"/>
        <v>117.49</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866.3</v>
      </c>
      <c r="AU6" s="35">
        <f t="shared" ref="AU6:BC6" si="6">IF(AU7="",NA(),AU7)</f>
        <v>447.82</v>
      </c>
      <c r="AV6" s="35">
        <f t="shared" si="6"/>
        <v>422.56</v>
      </c>
      <c r="AW6" s="35">
        <f t="shared" si="6"/>
        <v>488.02</v>
      </c>
      <c r="AX6" s="35">
        <f t="shared" si="6"/>
        <v>443.88</v>
      </c>
      <c r="AY6" s="35">
        <f t="shared" si="6"/>
        <v>648.09</v>
      </c>
      <c r="AZ6" s="35">
        <f t="shared" si="6"/>
        <v>344.19</v>
      </c>
      <c r="BA6" s="35">
        <f t="shared" si="6"/>
        <v>352.05</v>
      </c>
      <c r="BB6" s="35">
        <f t="shared" si="6"/>
        <v>349.04</v>
      </c>
      <c r="BC6" s="35">
        <f t="shared" si="6"/>
        <v>337.49</v>
      </c>
      <c r="BD6" s="34" t="str">
        <f>IF(BD7="","",IF(BD7="-","【-】","【"&amp;SUBSTITUTE(TEXT(BD7,"#,##0.00"),"-","△")&amp;"】"))</f>
        <v>【264.34】</v>
      </c>
      <c r="BE6" s="35">
        <f>IF(BE7="",NA(),BE7)</f>
        <v>365.48</v>
      </c>
      <c r="BF6" s="35">
        <f t="shared" ref="BF6:BN6" si="7">IF(BF7="",NA(),BF7)</f>
        <v>380.95</v>
      </c>
      <c r="BG6" s="35">
        <f t="shared" si="7"/>
        <v>378.51</v>
      </c>
      <c r="BH6" s="35">
        <f t="shared" si="7"/>
        <v>367.87</v>
      </c>
      <c r="BI6" s="35">
        <f t="shared" si="7"/>
        <v>372.43</v>
      </c>
      <c r="BJ6" s="35">
        <f t="shared" si="7"/>
        <v>253.86</v>
      </c>
      <c r="BK6" s="35">
        <f t="shared" si="7"/>
        <v>252.09</v>
      </c>
      <c r="BL6" s="35">
        <f t="shared" si="7"/>
        <v>250.76</v>
      </c>
      <c r="BM6" s="35">
        <f t="shared" si="7"/>
        <v>254.54</v>
      </c>
      <c r="BN6" s="35">
        <f t="shared" si="7"/>
        <v>265.92</v>
      </c>
      <c r="BO6" s="34" t="str">
        <f>IF(BO7="","",IF(BO7="-","【-】","【"&amp;SUBSTITUTE(TEXT(BO7,"#,##0.00"),"-","△")&amp;"】"))</f>
        <v>【274.27】</v>
      </c>
      <c r="BP6" s="35">
        <f>IF(BP7="",NA(),BP7)</f>
        <v>104.51</v>
      </c>
      <c r="BQ6" s="35">
        <f t="shared" ref="BQ6:BY6" si="8">IF(BQ7="",NA(),BQ7)</f>
        <v>127.96</v>
      </c>
      <c r="BR6" s="35">
        <f t="shared" si="8"/>
        <v>126.79</v>
      </c>
      <c r="BS6" s="35">
        <f t="shared" si="8"/>
        <v>117.74</v>
      </c>
      <c r="BT6" s="35">
        <f t="shared" si="8"/>
        <v>117.95</v>
      </c>
      <c r="BU6" s="35">
        <f t="shared" si="8"/>
        <v>100.07</v>
      </c>
      <c r="BV6" s="35">
        <f t="shared" si="8"/>
        <v>106.22</v>
      </c>
      <c r="BW6" s="35">
        <f t="shared" si="8"/>
        <v>106.69</v>
      </c>
      <c r="BX6" s="35">
        <f t="shared" si="8"/>
        <v>106.52</v>
      </c>
      <c r="BY6" s="35">
        <f t="shared" si="8"/>
        <v>105.86</v>
      </c>
      <c r="BZ6" s="34" t="str">
        <f>IF(BZ7="","",IF(BZ7="-","【-】","【"&amp;SUBSTITUTE(TEXT(BZ7,"#,##0.00"),"-","△")&amp;"】"))</f>
        <v>【104.36】</v>
      </c>
      <c r="CA6" s="35">
        <f>IF(CA7="",NA(),CA7)</f>
        <v>134.24</v>
      </c>
      <c r="CB6" s="35">
        <f t="shared" ref="CB6:CJ6" si="9">IF(CB7="",NA(),CB7)</f>
        <v>109.68</v>
      </c>
      <c r="CC6" s="35">
        <f t="shared" si="9"/>
        <v>110.45</v>
      </c>
      <c r="CD6" s="35">
        <f t="shared" si="9"/>
        <v>118.9</v>
      </c>
      <c r="CE6" s="35">
        <f t="shared" si="9"/>
        <v>118.77</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57.22</v>
      </c>
      <c r="CM6" s="35">
        <f t="shared" ref="CM6:CU6" si="10">IF(CM7="",NA(),CM7)</f>
        <v>56.18</v>
      </c>
      <c r="CN6" s="35">
        <f t="shared" si="10"/>
        <v>57.27</v>
      </c>
      <c r="CO6" s="35">
        <f t="shared" si="10"/>
        <v>57.46</v>
      </c>
      <c r="CP6" s="35">
        <f t="shared" si="10"/>
        <v>56.41</v>
      </c>
      <c r="CQ6" s="35">
        <f t="shared" si="10"/>
        <v>62.45</v>
      </c>
      <c r="CR6" s="35">
        <f t="shared" si="10"/>
        <v>62.12</v>
      </c>
      <c r="CS6" s="35">
        <f t="shared" si="10"/>
        <v>62.26</v>
      </c>
      <c r="CT6" s="35">
        <f t="shared" si="10"/>
        <v>62.1</v>
      </c>
      <c r="CU6" s="35">
        <f t="shared" si="10"/>
        <v>62.38</v>
      </c>
      <c r="CV6" s="34" t="str">
        <f>IF(CV7="","",IF(CV7="-","【-】","【"&amp;SUBSTITUTE(TEXT(CV7,"#,##0.00"),"-","△")&amp;"】"))</f>
        <v>【60.41】</v>
      </c>
      <c r="CW6" s="35">
        <f>IF(CW7="",NA(),CW7)</f>
        <v>88.22</v>
      </c>
      <c r="CX6" s="35">
        <f t="shared" ref="CX6:DF6" si="11">IF(CX7="",NA(),CX7)</f>
        <v>88.92</v>
      </c>
      <c r="CY6" s="35">
        <f t="shared" si="11"/>
        <v>87.17</v>
      </c>
      <c r="CZ6" s="35">
        <f t="shared" si="11"/>
        <v>87.3</v>
      </c>
      <c r="DA6" s="35">
        <f t="shared" si="11"/>
        <v>89.16</v>
      </c>
      <c r="DB6" s="35">
        <f t="shared" si="11"/>
        <v>89.76</v>
      </c>
      <c r="DC6" s="35">
        <f t="shared" si="11"/>
        <v>89.45</v>
      </c>
      <c r="DD6" s="35">
        <f t="shared" si="11"/>
        <v>89.5</v>
      </c>
      <c r="DE6" s="35">
        <f t="shared" si="11"/>
        <v>89.52</v>
      </c>
      <c r="DF6" s="35">
        <f t="shared" si="11"/>
        <v>89.17</v>
      </c>
      <c r="DG6" s="34" t="str">
        <f>IF(DG7="","",IF(DG7="-","【-】","【"&amp;SUBSTITUTE(TEXT(DG7,"#,##0.00"),"-","△")&amp;"】"))</f>
        <v>【89.93】</v>
      </c>
      <c r="DH6" s="35">
        <f>IF(DH7="",NA(),DH7)</f>
        <v>40.89</v>
      </c>
      <c r="DI6" s="35">
        <f t="shared" ref="DI6:DQ6" si="12">IF(DI7="",NA(),DI7)</f>
        <v>41.61</v>
      </c>
      <c r="DJ6" s="35">
        <f t="shared" si="12"/>
        <v>42.89</v>
      </c>
      <c r="DK6" s="35">
        <f t="shared" si="12"/>
        <v>44.51</v>
      </c>
      <c r="DL6" s="35">
        <f t="shared" si="12"/>
        <v>45.44</v>
      </c>
      <c r="DM6" s="35">
        <f t="shared" si="12"/>
        <v>41.12</v>
      </c>
      <c r="DN6" s="35">
        <f t="shared" si="12"/>
        <v>44.91</v>
      </c>
      <c r="DO6" s="35">
        <f t="shared" si="12"/>
        <v>45.89</v>
      </c>
      <c r="DP6" s="35">
        <f t="shared" si="12"/>
        <v>46.58</v>
      </c>
      <c r="DQ6" s="35">
        <f t="shared" si="12"/>
        <v>46.99</v>
      </c>
      <c r="DR6" s="34" t="str">
        <f>IF(DR7="","",IF(DR7="-","【-】","【"&amp;SUBSTITUTE(TEXT(DR7,"#,##0.00"),"-","△")&amp;"】"))</f>
        <v>【48.12】</v>
      </c>
      <c r="DS6" s="35">
        <f>IF(DS7="",NA(),DS7)</f>
        <v>8.35</v>
      </c>
      <c r="DT6" s="35">
        <f t="shared" ref="DT6:EB6" si="13">IF(DT7="",NA(),DT7)</f>
        <v>9.3699999999999992</v>
      </c>
      <c r="DU6" s="35">
        <f t="shared" si="13"/>
        <v>10.75</v>
      </c>
      <c r="DV6" s="35">
        <f t="shared" si="13"/>
        <v>10.52</v>
      </c>
      <c r="DW6" s="35">
        <f t="shared" si="13"/>
        <v>10.54</v>
      </c>
      <c r="DX6" s="35">
        <f t="shared" si="13"/>
        <v>10.9</v>
      </c>
      <c r="DY6" s="35">
        <f t="shared" si="13"/>
        <v>12.03</v>
      </c>
      <c r="DZ6" s="35">
        <f t="shared" si="13"/>
        <v>13.14</v>
      </c>
      <c r="EA6" s="35">
        <f t="shared" si="13"/>
        <v>14.45</v>
      </c>
      <c r="EB6" s="35">
        <f t="shared" si="13"/>
        <v>15.83</v>
      </c>
      <c r="EC6" s="34" t="str">
        <f>IF(EC7="","",IF(EC7="-","【-】","【"&amp;SUBSTITUTE(TEXT(EC7,"#,##0.00"),"-","△")&amp;"】"))</f>
        <v>【15.89】</v>
      </c>
      <c r="ED6" s="35">
        <f>IF(ED7="",NA(),ED7)</f>
        <v>0.71</v>
      </c>
      <c r="EE6" s="35">
        <f t="shared" ref="EE6:EM6" si="14">IF(EE7="",NA(),EE7)</f>
        <v>0.75</v>
      </c>
      <c r="EF6" s="35">
        <f t="shared" si="14"/>
        <v>0.54</v>
      </c>
      <c r="EG6" s="35">
        <f t="shared" si="14"/>
        <v>0.69</v>
      </c>
      <c r="EH6" s="35">
        <f t="shared" si="14"/>
        <v>0.71</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15">
      <c r="A7" s="28"/>
      <c r="B7" s="37">
        <v>2017</v>
      </c>
      <c r="C7" s="37">
        <v>252026</v>
      </c>
      <c r="D7" s="37">
        <v>46</v>
      </c>
      <c r="E7" s="37">
        <v>1</v>
      </c>
      <c r="F7" s="37">
        <v>0</v>
      </c>
      <c r="G7" s="37">
        <v>1</v>
      </c>
      <c r="H7" s="37" t="s">
        <v>105</v>
      </c>
      <c r="I7" s="37" t="s">
        <v>106</v>
      </c>
      <c r="J7" s="37" t="s">
        <v>107</v>
      </c>
      <c r="K7" s="37" t="s">
        <v>108</v>
      </c>
      <c r="L7" s="37" t="s">
        <v>109</v>
      </c>
      <c r="M7" s="37" t="s">
        <v>110</v>
      </c>
      <c r="N7" s="38" t="s">
        <v>111</v>
      </c>
      <c r="O7" s="38">
        <v>71.72</v>
      </c>
      <c r="P7" s="38">
        <v>99.8</v>
      </c>
      <c r="Q7" s="38">
        <v>2484</v>
      </c>
      <c r="R7" s="38">
        <v>112720</v>
      </c>
      <c r="S7" s="38">
        <v>196.87</v>
      </c>
      <c r="T7" s="38">
        <v>572.55999999999995</v>
      </c>
      <c r="U7" s="38">
        <v>112317</v>
      </c>
      <c r="V7" s="38">
        <v>77.349999999999994</v>
      </c>
      <c r="W7" s="38">
        <v>1452.06</v>
      </c>
      <c r="X7" s="38">
        <v>110.09</v>
      </c>
      <c r="Y7" s="38">
        <v>126.29</v>
      </c>
      <c r="Z7" s="38">
        <v>124.84</v>
      </c>
      <c r="AA7" s="38">
        <v>121.2</v>
      </c>
      <c r="AB7" s="38">
        <v>117.49</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866.3</v>
      </c>
      <c r="AU7" s="38">
        <v>447.82</v>
      </c>
      <c r="AV7" s="38">
        <v>422.56</v>
      </c>
      <c r="AW7" s="38">
        <v>488.02</v>
      </c>
      <c r="AX7" s="38">
        <v>443.88</v>
      </c>
      <c r="AY7" s="38">
        <v>648.09</v>
      </c>
      <c r="AZ7" s="38">
        <v>344.19</v>
      </c>
      <c r="BA7" s="38">
        <v>352.05</v>
      </c>
      <c r="BB7" s="38">
        <v>349.04</v>
      </c>
      <c r="BC7" s="38">
        <v>337.49</v>
      </c>
      <c r="BD7" s="38">
        <v>264.33999999999997</v>
      </c>
      <c r="BE7" s="38">
        <v>365.48</v>
      </c>
      <c r="BF7" s="38">
        <v>380.95</v>
      </c>
      <c r="BG7" s="38">
        <v>378.51</v>
      </c>
      <c r="BH7" s="38">
        <v>367.87</v>
      </c>
      <c r="BI7" s="38">
        <v>372.43</v>
      </c>
      <c r="BJ7" s="38">
        <v>253.86</v>
      </c>
      <c r="BK7" s="38">
        <v>252.09</v>
      </c>
      <c r="BL7" s="38">
        <v>250.76</v>
      </c>
      <c r="BM7" s="38">
        <v>254.54</v>
      </c>
      <c r="BN7" s="38">
        <v>265.92</v>
      </c>
      <c r="BO7" s="38">
        <v>274.27</v>
      </c>
      <c r="BP7" s="38">
        <v>104.51</v>
      </c>
      <c r="BQ7" s="38">
        <v>127.96</v>
      </c>
      <c r="BR7" s="38">
        <v>126.79</v>
      </c>
      <c r="BS7" s="38">
        <v>117.74</v>
      </c>
      <c r="BT7" s="38">
        <v>117.95</v>
      </c>
      <c r="BU7" s="38">
        <v>100.07</v>
      </c>
      <c r="BV7" s="38">
        <v>106.22</v>
      </c>
      <c r="BW7" s="38">
        <v>106.69</v>
      </c>
      <c r="BX7" s="38">
        <v>106.52</v>
      </c>
      <c r="BY7" s="38">
        <v>105.86</v>
      </c>
      <c r="BZ7" s="38">
        <v>104.36</v>
      </c>
      <c r="CA7" s="38">
        <v>134.24</v>
      </c>
      <c r="CB7" s="38">
        <v>109.68</v>
      </c>
      <c r="CC7" s="38">
        <v>110.45</v>
      </c>
      <c r="CD7" s="38">
        <v>118.9</v>
      </c>
      <c r="CE7" s="38">
        <v>118.77</v>
      </c>
      <c r="CF7" s="38">
        <v>164.93</v>
      </c>
      <c r="CG7" s="38">
        <v>155.22999999999999</v>
      </c>
      <c r="CH7" s="38">
        <v>154.91999999999999</v>
      </c>
      <c r="CI7" s="38">
        <v>155.80000000000001</v>
      </c>
      <c r="CJ7" s="38">
        <v>158.58000000000001</v>
      </c>
      <c r="CK7" s="38">
        <v>165.71</v>
      </c>
      <c r="CL7" s="38">
        <v>57.22</v>
      </c>
      <c r="CM7" s="38">
        <v>56.18</v>
      </c>
      <c r="CN7" s="38">
        <v>57.27</v>
      </c>
      <c r="CO7" s="38">
        <v>57.46</v>
      </c>
      <c r="CP7" s="38">
        <v>56.41</v>
      </c>
      <c r="CQ7" s="38">
        <v>62.45</v>
      </c>
      <c r="CR7" s="38">
        <v>62.12</v>
      </c>
      <c r="CS7" s="38">
        <v>62.26</v>
      </c>
      <c r="CT7" s="38">
        <v>62.1</v>
      </c>
      <c r="CU7" s="38">
        <v>62.38</v>
      </c>
      <c r="CV7" s="38">
        <v>60.41</v>
      </c>
      <c r="CW7" s="38">
        <v>88.22</v>
      </c>
      <c r="CX7" s="38">
        <v>88.92</v>
      </c>
      <c r="CY7" s="38">
        <v>87.17</v>
      </c>
      <c r="CZ7" s="38">
        <v>87.3</v>
      </c>
      <c r="DA7" s="38">
        <v>89.16</v>
      </c>
      <c r="DB7" s="38">
        <v>89.76</v>
      </c>
      <c r="DC7" s="38">
        <v>89.45</v>
      </c>
      <c r="DD7" s="38">
        <v>89.5</v>
      </c>
      <c r="DE7" s="38">
        <v>89.52</v>
      </c>
      <c r="DF7" s="38">
        <v>89.17</v>
      </c>
      <c r="DG7" s="38">
        <v>89.93</v>
      </c>
      <c r="DH7" s="38">
        <v>40.89</v>
      </c>
      <c r="DI7" s="38">
        <v>41.61</v>
      </c>
      <c r="DJ7" s="38">
        <v>42.89</v>
      </c>
      <c r="DK7" s="38">
        <v>44.51</v>
      </c>
      <c r="DL7" s="38">
        <v>45.44</v>
      </c>
      <c r="DM7" s="38">
        <v>41.12</v>
      </c>
      <c r="DN7" s="38">
        <v>44.91</v>
      </c>
      <c r="DO7" s="38">
        <v>45.89</v>
      </c>
      <c r="DP7" s="38">
        <v>46.58</v>
      </c>
      <c r="DQ7" s="38">
        <v>46.99</v>
      </c>
      <c r="DR7" s="38">
        <v>48.12</v>
      </c>
      <c r="DS7" s="38">
        <v>8.35</v>
      </c>
      <c r="DT7" s="38">
        <v>9.3699999999999992</v>
      </c>
      <c r="DU7" s="38">
        <v>10.75</v>
      </c>
      <c r="DV7" s="38">
        <v>10.52</v>
      </c>
      <c r="DW7" s="38">
        <v>10.54</v>
      </c>
      <c r="DX7" s="38">
        <v>10.9</v>
      </c>
      <c r="DY7" s="38">
        <v>12.03</v>
      </c>
      <c r="DZ7" s="38">
        <v>13.14</v>
      </c>
      <c r="EA7" s="38">
        <v>14.45</v>
      </c>
      <c r="EB7" s="38">
        <v>15.83</v>
      </c>
      <c r="EC7" s="38">
        <v>15.89</v>
      </c>
      <c r="ED7" s="38">
        <v>0.71</v>
      </c>
      <c r="EE7" s="38">
        <v>0.75</v>
      </c>
      <c r="EF7" s="38">
        <v>0.54</v>
      </c>
      <c r="EG7" s="38">
        <v>0.69</v>
      </c>
      <c r="EH7" s="38">
        <v>0.71</v>
      </c>
      <c r="EI7" s="38">
        <v>0.85</v>
      </c>
      <c r="EJ7" s="38">
        <v>0.75</v>
      </c>
      <c r="EK7" s="38">
        <v>0.95</v>
      </c>
      <c r="EL7" s="38">
        <v>0.74</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渡邉 輝</cp:lastModifiedBy>
  <dcterms:created xsi:type="dcterms:W3CDTF">2018-12-03T08:33:33Z</dcterms:created>
  <dcterms:modified xsi:type="dcterms:W3CDTF">2019-01-30T00:27:55Z</dcterms:modified>
  <cp:category/>
</cp:coreProperties>
</file>