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chiiki\Desktop\R2 経営比較分析表\"/>
    </mc:Choice>
  </mc:AlternateContent>
  <xr:revisionPtr revIDLastSave="0" documentId="13_ncr:1_{A21B7ED2-7F28-4DD4-84D5-B1E96668AD27}" xr6:coauthVersionLast="43" xr6:coauthVersionMax="43" xr10:uidLastSave="{00000000-0000-0000-0000-000000000000}"/>
  <workbookProtection workbookAlgorithmName="SHA-512" workbookHashValue="RPuYgRcySDBWXuF2v72kesGA1fCJlTmflakH9A74bcJsmH04dzrNUuPRvVBA6czDITD0Bkn3NKJVi84OozuLow==" workbookSaltValue="SkKXMW4oLe6DQpoJ4q45y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<sst xmlns="http://schemas.openxmlformats.org/spreadsheetml/2006/main" count="228" uniqueCount="113">
  <si>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</si>
  <si>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</si>
  <si>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</si>
  <si>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</si>
  <si>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</si>
  <si>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</si>
  <si>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</si>
  <si>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</si>
  <si>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</si>
  <si>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</si>
  <si>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</si>
  <si>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</si>
  <si>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</si>
  <si>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</si>
  <si>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</si>
  <si>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</si>
  <si>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</si>
  <si>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</si>
  <si>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</si>
  <si>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</si>
  <si>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</si>
  <si>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</si>
  <si>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</si>
  <si>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</si>
  <si>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</si>
  <si>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</si>
  <si>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</si>
  <si>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</si>
  <si>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</si>
  <si>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</si>
  <si>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</si>
  <si>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</si>
  <si>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</si>
  <si>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</si>
  <si>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</si>
  <si>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</si>
  <si>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</si>
  <si>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</si>
  <si>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</si>
  <si>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</si>
  <si>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</si>
  <si>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</si>
  <si>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</si>
  <si>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</si>
  <si>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</si>
  <si>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</si>
  <si>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</si>
  <si>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</si>
  <si>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</si>
  <si>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</si>
  <si>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</si>
  <si>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</si>
  <si>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</si>
  <si>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</si>
  <si>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</si>
  <si>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</si>
  <si>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</si>
  <si>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</si>
  <si>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</si>
  <si>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</si>
  <si>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</si>
  <si>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</si>
  <si>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</si>
  <si>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</si>
  <si>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</si>
  <si>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</si>
  <si>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</si>
  <si>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</si>
  <si>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</si>
  <si>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</si>
  <si>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</si>
  <si>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</si>
  <si>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</si>
  <si>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</si>
  <si>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</si>
  <si>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</si>
  <si>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</si>
  <si>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</si>
  <si>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</si>
  <si>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</si>
  <si>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</si>
  <si>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</si>
  <si>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</si>
  <si>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</si>
  <si>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</si>
  <si>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</si>
  <si>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</si>
  <si>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</si>
  <si>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</si>
  <si>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</si>
  <si>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</si>
  <si>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</si>
  <si>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</si>
  <si>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</si>
  <si>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</si>
  <si>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</si>
  <si>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</si>
  <si>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</si>
  <si>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</si>
  <si>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</si>
  <si>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</si>
  <si>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</si>
  <si>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</si>
  <si>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</si>
  <si>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</si>
  <si>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</si>
  <si>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</si>
  <si>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</si>
  <si>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</si>
  <si>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</si>
  <si>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供用開始約10年を経過し、比較的部分的な修繕が生じてきている。
　大規模な修繕となる前に施設の長寿命化を図るため、平成31年度には最適化構想を策定し、一般会計からの繰入や起債の増額となり大きな負担とならないよう計画的な改修を実施する。</t>
    <rPh sb="1" eb="3">
      <t>キョウヨウ</t>
    </rPh>
    <rPh sb="3" eb="5">
      <t>カイシ</t>
    </rPh>
    <rPh sb="5" eb="6">
      <t>ヤク</t>
    </rPh>
    <rPh sb="8" eb="9">
      <t>ネン</t>
    </rPh>
    <rPh sb="10" eb="12">
      <t>ケイカ</t>
    </rPh>
    <rPh sb="14" eb="17">
      <t>ヒカクテキ</t>
    </rPh>
    <rPh sb="17" eb="20">
      <t>ブブンテキ</t>
    </rPh>
    <rPh sb="21" eb="23">
      <t>シュウゼン</t>
    </rPh>
    <rPh sb="24" eb="25">
      <t>ショウ</t>
    </rPh>
    <rPh sb="34" eb="37">
      <t>ダイキボ</t>
    </rPh>
    <rPh sb="38" eb="40">
      <t>シュウゼン</t>
    </rPh>
    <rPh sb="43" eb="44">
      <t>マエ</t>
    </rPh>
    <rPh sb="45" eb="47">
      <t>シセツ</t>
    </rPh>
    <rPh sb="48" eb="49">
      <t>チョウ</t>
    </rPh>
    <rPh sb="49" eb="52">
      <t>ジュミョウカ</t>
    </rPh>
    <rPh sb="53" eb="54">
      <t>ハカ</t>
    </rPh>
    <rPh sb="58" eb="60">
      <t>ヘイセイ</t>
    </rPh>
    <rPh sb="62" eb="64">
      <t>ネンド</t>
    </rPh>
    <rPh sb="66" eb="69">
      <t>サイテキカ</t>
    </rPh>
    <rPh sb="69" eb="71">
      <t>コウソウ</t>
    </rPh>
    <rPh sb="72" eb="74">
      <t>サクテイ</t>
    </rPh>
    <rPh sb="76" eb="78">
      <t>イッパン</t>
    </rPh>
    <rPh sb="78" eb="80">
      <t>カイケイ</t>
    </rPh>
    <rPh sb="83" eb="85">
      <t>クリイレ</t>
    </rPh>
    <rPh sb="86" eb="88">
      <t>キサイ</t>
    </rPh>
    <rPh sb="89" eb="91">
      <t>ゾウガク</t>
    </rPh>
    <rPh sb="94" eb="95">
      <t>オオ</t>
    </rPh>
    <rPh sb="97" eb="99">
      <t>フタン</t>
    </rPh>
    <rPh sb="106" eb="107">
      <t>カイケイ</t>
    </rPh>
    <rPh sb="107" eb="108">
      <t>カイケイ</t>
    </rPh>
    <rPh sb="110" eb="112">
      <t>カイシュウ</t>
    </rPh>
    <rPh sb="113" eb="115">
      <t>ジッシ</t>
    </rPh>
    <phoneticPr fontId="15"/>
  </si>
  <si>
    <t>　対象地域は人口減少傾向であり、料金収入にも大きく影響し繰入金の増も懸念される。維持管理に係る委託料や光熱水費の削減に努めるとともに、未接続世帯への接続啓発は不可欠である。さらには、極端な維持管理費用の増とならないよう最適化構想に基づき、平準化した修繕を実施し機能の維持はもちろんであるが、適正な使用料も検討していく必要がある。</t>
    <rPh sb="1" eb="3">
      <t>タイショウ</t>
    </rPh>
    <rPh sb="3" eb="5">
      <t>チイキ</t>
    </rPh>
    <rPh sb="6" eb="8">
      <t>ジンコウ</t>
    </rPh>
    <rPh sb="8" eb="10">
      <t>ゲンショウ</t>
    </rPh>
    <rPh sb="10" eb="12">
      <t>ケイコウ</t>
    </rPh>
    <rPh sb="16" eb="18">
      <t>リョウキン</t>
    </rPh>
    <rPh sb="18" eb="20">
      <t>シュウニュウ</t>
    </rPh>
    <rPh sb="22" eb="23">
      <t>オオ</t>
    </rPh>
    <rPh sb="25" eb="27">
      <t>エイキョウ</t>
    </rPh>
    <rPh sb="28" eb="30">
      <t>クリイレ</t>
    </rPh>
    <rPh sb="30" eb="31">
      <t>キン</t>
    </rPh>
    <rPh sb="32" eb="33">
      <t>ゾウ</t>
    </rPh>
    <rPh sb="34" eb="36">
      <t>ケネン</t>
    </rPh>
    <rPh sb="40" eb="42">
      <t>イジ</t>
    </rPh>
    <rPh sb="42" eb="44">
      <t>カンリ</t>
    </rPh>
    <rPh sb="45" eb="46">
      <t>カカ</t>
    </rPh>
    <rPh sb="47" eb="50">
      <t>イタクリョウ</t>
    </rPh>
    <rPh sb="51" eb="55">
      <t>コウネツスイヒ</t>
    </rPh>
    <rPh sb="56" eb="58">
      <t>サクゲン</t>
    </rPh>
    <rPh sb="59" eb="60">
      <t>ツト</t>
    </rPh>
    <rPh sb="67" eb="70">
      <t>ミセツゾク</t>
    </rPh>
    <rPh sb="70" eb="72">
      <t>セタイ</t>
    </rPh>
    <rPh sb="74" eb="76">
      <t>セツゾク</t>
    </rPh>
    <rPh sb="76" eb="78">
      <t>ケイハツ</t>
    </rPh>
    <rPh sb="79" eb="82">
      <t>フカケツ</t>
    </rPh>
    <rPh sb="91" eb="93">
      <t>キョクタン</t>
    </rPh>
    <rPh sb="94" eb="96">
      <t>イジ</t>
    </rPh>
    <rPh sb="96" eb="98">
      <t>カンリ</t>
    </rPh>
    <rPh sb="98" eb="100">
      <t>ヒヨウ</t>
    </rPh>
    <rPh sb="101" eb="102">
      <t>ゾウ</t>
    </rPh>
    <rPh sb="109" eb="112">
      <t>サイテキカ</t>
    </rPh>
    <rPh sb="112" eb="114">
      <t>コウソウ</t>
    </rPh>
    <rPh sb="115" eb="116">
      <t>モト</t>
    </rPh>
    <rPh sb="119" eb="122">
      <t>ヘイジュンカ</t>
    </rPh>
    <rPh sb="124" eb="126">
      <t>シュウゼン</t>
    </rPh>
    <rPh sb="127" eb="129">
      <t>ジッシ</t>
    </rPh>
    <rPh sb="130" eb="132">
      <t>キノウ</t>
    </rPh>
    <rPh sb="133" eb="135">
      <t>イジ</t>
    </rPh>
    <rPh sb="145" eb="147">
      <t>テキセイ</t>
    </rPh>
    <rPh sb="148" eb="151">
      <t>シヨウリョウ</t>
    </rPh>
    <rPh sb="152" eb="154">
      <t>ケントウ</t>
    </rPh>
    <rPh sb="158" eb="160">
      <t>ヒツヨウ</t>
    </rPh>
    <phoneticPr fontId="15"/>
  </si>
  <si>
    <t xml:space="preserve">①収益的収支比率
　前年度、前々年度と比べ減少し低い水準となった。今後も人口減少が予想され使用料の増額が見込めず、繰入金等の使用料以外の収入に頼らざるを得ない状況が考えられる。
④企業債残高対事業規模比率
   ※決算統計において誤記により（正）266.76　とする。
　類似団体の平均を下回っており投資規模が適切であるように見えるが、人口減少で収入も減少化傾向で、今後の老朽化による施設改修は慎重に行うべきである。
⑤経費回収率
　類似団体よりも低い水準にあり、人口減少と使用料増額バランスをどのように考えるかが大きな課題である。
⑥汚水処理原価
　施設の機能診断を実施しているため大幅に増額しているが、完了までの一時的な増である。
⑦施設利用率
  地域全体の規模では、人口の減少傾向が要因である。
⑧水洗化率
　人口規模が小さいことから、世帯が新たに接続されることや転居により、分子と分母の差で大きく上回った。
</t>
    <rPh sb="168" eb="170">
      <t>ジンコウ</t>
    </rPh>
    <rPh sb="170" eb="172">
      <t>ゲンショウ</t>
    </rPh>
    <rPh sb="178" eb="179">
      <t>カ</t>
    </rPh>
    <rPh sb="179" eb="18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</si>
</sst>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D8-4973-BB68-6BE7160191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3BD8-4973-BB68-6BE7160191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39.43</c:v>
                </c:pt>
                <c:pt idx="1">
                  <c:v>50.9</c:v>
                </c:pt>
                <c:pt idx="2">
                  <c:v>43.73</c:v>
                </c:pt>
                <c:pt idx="3">
                  <c:v>36.56</c:v>
                </c:pt>
                <c:pt idx="4">
                  <c:v>42.65</c:v>
                </c:pt>
              </c:numCache>
            </c:numRef>
          </c:val>
          <c:extLst>
            <c:ext xmlns:c16="http://schemas.microsoft.com/office/drawing/2014/chart" uri="{C3380CC4-5D6E-409C-BE32-E72D297353CC}">
              <c16:uniqueId val="{00000000-9CC5-451B-AA66-516B1A134F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9CC5-451B-AA66-516B1A134F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64.97</c:v>
                </c:pt>
                <c:pt idx="1">
                  <c:v>66.39</c:v>
                </c:pt>
                <c:pt idx="2">
                  <c:v>63.85</c:v>
                </c:pt>
                <c:pt idx="3">
                  <c:v>74.16</c:v>
                </c:pt>
                <c:pt idx="4">
                  <c:v>72.91</c:v>
                </c:pt>
              </c:numCache>
            </c:numRef>
          </c:val>
          <c:extLst>
            <c:ext xmlns:c16="http://schemas.microsoft.com/office/drawing/2014/chart" uri="{C3380CC4-5D6E-409C-BE32-E72D297353CC}">
              <c16:uniqueId val="{00000000-E4B0-46B2-996B-1E5F17BCD8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E4B0-46B2-996B-1E5F17BCD8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65.27</c:v>
                </c:pt>
                <c:pt idx="1">
                  <c:v>62.85</c:v>
                </c:pt>
                <c:pt idx="2">
                  <c:v>66.709999999999994</c:v>
                </c:pt>
                <c:pt idx="3">
                  <c:v>67.790000000000006</c:v>
                </c:pt>
                <c:pt idx="4">
                  <c:v>63.79</c:v>
                </c:pt>
              </c:numCache>
            </c:numRef>
          </c:val>
          <c:extLst>
            <c:ext xmlns:c16="http://schemas.microsoft.com/office/drawing/2014/chart" uri="{C3380CC4-5D6E-409C-BE32-E72D297353CC}">
              <c16:uniqueId val="{00000000-5AFF-48FA-8EC2-2085AA087A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FF-48FA-8EC2-2085AA087A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A3-4DAA-9F66-4FAA46DC52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A3-4DAA-9F66-4FAA46DC52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3F-4104-AF91-FC52048FE0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F-4104-AF91-FC52048FE0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4F-4ED5-B38B-7E13B06BE5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F-4ED5-B38B-7E13B06BE5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DF-4BC0-BA34-69ABE05990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DF-4BC0-BA34-69ABE05990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244.41</c:v>
                </c:pt>
                <c:pt idx="1">
                  <c:v>234.31</c:v>
                </c:pt>
                <c:pt idx="2">
                  <c:v>227.19</c:v>
                </c:pt>
                <c:pt idx="3">
                  <c:v>630.72</c:v>
                </c:pt>
                <c:pt idx="4">
                  <c:v>7293.51</c:v>
                </c:pt>
              </c:numCache>
            </c:numRef>
          </c:val>
          <c:extLst>
            <c:ext xmlns:c16="http://schemas.microsoft.com/office/drawing/2014/chart" uri="{C3380CC4-5D6E-409C-BE32-E72D297353CC}">
              <c16:uniqueId val="{00000000-3E01-4EFC-A8CC-A51B0F3165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3E01-4EFC-A8CC-A51B0F3165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26.94</c:v>
                </c:pt>
                <c:pt idx="1">
                  <c:v>28.92</c:v>
                </c:pt>
                <c:pt idx="2">
                  <c:v>26.48</c:v>
                </c:pt>
                <c:pt idx="3">
                  <c:v>21.66</c:v>
                </c:pt>
                <c:pt idx="4">
                  <c:v>20.27</c:v>
                </c:pt>
              </c:numCache>
            </c:numRef>
          </c:val>
          <c:extLst>
            <c:ext xmlns:c16="http://schemas.microsoft.com/office/drawing/2014/chart" uri="{C3380CC4-5D6E-409C-BE32-E72D297353CC}">
              <c16:uniqueId val="{00000000-0995-46B8-8488-BBE9269A99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0995-46B8-8488-BBE9269A99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541.17999999999995</c:v>
                </c:pt>
                <c:pt idx="1">
                  <c:v>510.08</c:v>
                </c:pt>
                <c:pt idx="2">
                  <c:v>563.63</c:v>
                </c:pt>
                <c:pt idx="3">
                  <c:v>686.01</c:v>
                </c:pt>
                <c:pt idx="4">
                  <c:v>745.83</c:v>
                </c:pt>
              </c:numCache>
            </c:numRef>
          </c:val>
          <c:extLst>
            <c:ext xmlns:c16="http://schemas.microsoft.com/office/drawing/2014/chart" uri="{C3380CC4-5D6E-409C-BE32-E72D297353CC}">
              <c16:uniqueId val="{00000000-A4B9-4D6F-894B-3E28B0B26B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A4B9-4D6F-894B-3E28B0B26B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1" zoomScaleNormal="100" workbookViewId="0">
      <selection activeCell="BE37" sqref="BE37"/>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多賀町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7553</v>
      </c>
      <c r="AM8" s="68"/>
      <c r="AN8" s="68"/>
      <c r="AO8" s="68"/>
      <c r="AP8" s="68"/>
      <c r="AQ8" s="68"/>
      <c r="AR8" s="68"/>
      <c r="AS8" s="68"/>
      <c r="AT8" s="67">
        <f>データ!T6</f>
        <v>135.77000000000001</v>
      </c>
      <c r="AU8" s="67"/>
      <c r="AV8" s="67"/>
      <c r="AW8" s="67"/>
      <c r="AX8" s="67"/>
      <c r="AY8" s="67"/>
      <c r="AZ8" s="67"/>
      <c r="BA8" s="67"/>
      <c r="BB8" s="67">
        <f>データ!U6</f>
        <v>55.63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7.13</v>
      </c>
      <c r="Q10" s="67"/>
      <c r="R10" s="67"/>
      <c r="S10" s="67"/>
      <c r="T10" s="67"/>
      <c r="U10" s="67"/>
      <c r="V10" s="67"/>
      <c r="W10" s="67">
        <f>データ!Q6</f>
        <v>79.05</v>
      </c>
      <c r="X10" s="67"/>
      <c r="Y10" s="67"/>
      <c r="Z10" s="67"/>
      <c r="AA10" s="67"/>
      <c r="AB10" s="67"/>
      <c r="AC10" s="67"/>
      <c r="AD10" s="68">
        <f>データ!R6</f>
        <v>2700</v>
      </c>
      <c r="AE10" s="68"/>
      <c r="AF10" s="68"/>
      <c r="AG10" s="68"/>
      <c r="AH10" s="68"/>
      <c r="AI10" s="68"/>
      <c r="AJ10" s="68"/>
      <c r="AK10" s="2"/>
      <c r="AL10" s="68">
        <f>データ!V6</f>
        <v>539</v>
      </c>
      <c r="AM10" s="68"/>
      <c r="AN10" s="68"/>
      <c r="AO10" s="68"/>
      <c r="AP10" s="68"/>
      <c r="AQ10" s="68"/>
      <c r="AR10" s="68"/>
      <c r="AS10" s="68"/>
      <c r="AT10" s="67">
        <f>データ!W6</f>
        <v>0.88</v>
      </c>
      <c r="AU10" s="67"/>
      <c r="AV10" s="67"/>
      <c r="AW10" s="67"/>
      <c r="AX10" s="67"/>
      <c r="AY10" s="67"/>
      <c r="AZ10" s="67"/>
      <c r="BA10" s="67"/>
      <c r="BB10" s="67">
        <f>データ!X6</f>
        <v>612.5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O4iyWu/6u9uck9Mto3hxlebDp7MwMYtAmuA3TkGpHT47TBGl3N3Xqkzn70U0DtTzc5NJqXXEHy1rCJpIZbhSDw==" saltValue="EhBgQbfMshl/p5m4RWBd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254436</v>
      </c>
      <c r="D6" s="33">
        <f t="shared" si="3"/>
        <v>47</v>
      </c>
      <c r="E6" s="33">
        <f t="shared" si="3"/>
        <v>17</v>
      </c>
      <c r="F6" s="33">
        <f t="shared" si="3"/>
        <v>5</v>
      </c>
      <c r="G6" s="33">
        <f t="shared" si="3"/>
        <v>0</v>
      </c>
      <c r="H6" s="33" t="str">
        <f t="shared" si="3"/>
        <v>滋賀県　多賀町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7.13</v>
      </c>
      <c r="Q6" s="34">
        <f t="shared" si="3"/>
        <v>79.05</v>
      </c>
      <c r="R6" s="34">
        <f t="shared" si="3"/>
        <v>2700</v>
      </c>
      <c r="S6" s="34">
        <f t="shared" si="3"/>
        <v>7553</v>
      </c>
      <c r="T6" s="34">
        <f t="shared" si="3"/>
        <v>135.77000000000001</v>
      </c>
      <c r="U6" s="34">
        <f t="shared" si="3"/>
        <v>55.63</v>
      </c>
      <c r="V6" s="34">
        <f t="shared" si="3"/>
        <v>539</v>
      </c>
      <c r="W6" s="34">
        <f t="shared" si="3"/>
        <v>0.88</v>
      </c>
      <c r="X6" s="34">
        <f t="shared" si="3"/>
        <v>612.5</v>
      </c>
      <c r="Y6" s="35">
        <f>IF(Y7="",NA(),Y7)</f>
        <v>65.27</v>
      </c>
      <c r="Z6" s="35">
        <f t="shared" ref="Z6:AH6" si="4">IF(Z7="",NA(),Z7)</f>
        <v>62.85</v>
      </c>
      <c r="AA6" s="35">
        <f t="shared" si="4"/>
        <v>66.709999999999994</v>
      </c>
      <c r="AB6" s="35">
        <f t="shared" si="4"/>
        <v>67.790000000000006</v>
      </c>
      <c r="AC6" s="35">
        <f t="shared" si="4"/>
        <v>63.79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244.41</v>
      </c>
      <c r="BG6" s="35">
        <f t="shared" ref="BG6:BO6" si="7">IF(BG7="",NA(),BG7)</f>
        <v>234.31</v>
      </c>
      <c r="BH6" s="35">
        <f t="shared" si="7"/>
        <v>227.19</v>
      </c>
      <c r="BI6" s="35">
        <f t="shared" si="7"/>
        <v>630.72</v>
      </c>
      <c r="BJ6" s="35">
        <f t="shared" si="7"/>
        <v>7293.51</v>
      </c>
      <c r="BK6" s="35">
        <f t="shared" si="7"/>
        <v>1161.05</v>
      </c>
      <c r="BL6" s="35">
        <f t="shared" si="7"/>
        <v>979.89</v>
      </c>
      <c r="BM6" s="35">
        <f t="shared" si="7"/>
        <v>1051.43</v>
      </c>
      <c r="BN6" s="35">
        <f t="shared" si="7"/>
        <v>982.29</v>
      </c>
      <c r="BO6" s="35">
        <f t="shared" si="7"/>
        <v>713.28</v>
      </c>
      <c r="BP6" s="34" t="str">
        <f>IF(BP7="","",IF(BP7="-","【-】","【"&amp;SUBSTITUTE(TEXT(BP7,"#,##0.00"),"-","△")&amp;"】"))</f>
        <v>【747.76】</v>
      </c>
      <c r="BQ6" s="35">
        <f>IF(BQ7="",NA(),BQ7)</f>
        <v>26.94</v>
      </c>
      <c r="BR6" s="35">
        <f t="shared" ref="BR6:BZ6" si="8">IF(BR7="",NA(),BR7)</f>
        <v>28.92</v>
      </c>
      <c r="BS6" s="35">
        <f t="shared" si="8"/>
        <v>26.48</v>
      </c>
      <c r="BT6" s="35">
        <f t="shared" si="8"/>
        <v>21.66</v>
      </c>
      <c r="BU6" s="35">
        <f t="shared" si="8"/>
        <v>20.27</v>
      </c>
      <c r="BV6" s="35">
        <f t="shared" si="8"/>
        <v>41.08</v>
      </c>
      <c r="BW6" s="35">
        <f t="shared" si="8"/>
        <v>41.34</v>
      </c>
      <c r="BX6" s="35">
        <f t="shared" si="8"/>
        <v>40.06</v>
      </c>
      <c r="BY6" s="35">
        <f t="shared" si="8"/>
        <v>41.25</v>
      </c>
      <c r="BZ6" s="35">
        <f t="shared" si="8"/>
        <v>40.75</v>
      </c>
      <c r="CA6" s="34" t="str">
        <f>IF(CA7="","",IF(CA7="-","【-】","【"&amp;SUBSTITUTE(TEXT(CA7,"#,##0.00"),"-","△")&amp;"】"))</f>
        <v>【59.51】</v>
      </c>
      <c r="CB6" s="35">
        <f>IF(CB7="",NA(),CB7)</f>
        <v>541.17999999999995</v>
      </c>
      <c r="CC6" s="35">
        <f t="shared" ref="CC6:CK6" si="9">IF(CC7="",NA(),CC7)</f>
        <v>510.08</v>
      </c>
      <c r="CD6" s="35">
        <f t="shared" si="9"/>
        <v>563.63</v>
      </c>
      <c r="CE6" s="35">
        <f t="shared" si="9"/>
        <v>686.01</v>
      </c>
      <c r="CF6" s="35">
        <f t="shared" si="9"/>
        <v>745.83</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39.43</v>
      </c>
      <c r="CN6" s="35">
        <f t="shared" ref="CN6:CV6" si="10">IF(CN7="",NA(),CN7)</f>
        <v>50.9</v>
      </c>
      <c r="CO6" s="35">
        <f t="shared" si="10"/>
        <v>43.73</v>
      </c>
      <c r="CP6" s="35">
        <f t="shared" si="10"/>
        <v>36.56</v>
      </c>
      <c r="CQ6" s="35">
        <f t="shared" si="10"/>
        <v>42.65</v>
      </c>
      <c r="CR6" s="35">
        <f t="shared" si="10"/>
        <v>44.69</v>
      </c>
      <c r="CS6" s="35">
        <f t="shared" si="10"/>
        <v>44.69</v>
      </c>
      <c r="CT6" s="35">
        <f t="shared" si="10"/>
        <v>42.84</v>
      </c>
      <c r="CU6" s="35">
        <f t="shared" si="10"/>
        <v>40.93</v>
      </c>
      <c r="CV6" s="35">
        <f t="shared" si="10"/>
        <v>43.38</v>
      </c>
      <c r="CW6" s="34" t="str">
        <f>IF(CW7="","",IF(CW7="-","【-】","【"&amp;SUBSTITUTE(TEXT(CW7,"#,##0.00"),"-","△")&amp;"】"))</f>
        <v>【52.23】</v>
      </c>
      <c r="CX6" s="35">
        <f>IF(CX7="",NA(),CX7)</f>
        <v>64.97</v>
      </c>
      <c r="CY6" s="35">
        <f t="shared" ref="CY6:DG6" si="11">IF(CY7="",NA(),CY7)</f>
        <v>66.39</v>
      </c>
      <c r="CZ6" s="35">
        <f t="shared" si="11"/>
        <v>63.85</v>
      </c>
      <c r="DA6" s="35">
        <f t="shared" si="11"/>
        <v>74.16</v>
      </c>
      <c r="DB6" s="35">
        <f t="shared" si="11"/>
        <v>72.91</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254436</v>
      </c>
      <c r="D7" s="37">
        <v>47</v>
      </c>
      <c r="E7" s="37">
        <v>17</v>
      </c>
      <c r="F7" s="37">
        <v>5</v>
      </c>
      <c r="G7" s="37">
        <v>0</v>
      </c>
      <c r="H7" s="37" t="s">
        <v>97</v>
      </c>
      <c r="I7" s="37" t="s">
        <v>98</v>
      </c>
      <c r="J7" s="37" t="s">
        <v>99</v>
      </c>
      <c r="K7" s="37" t="s">
        <v>100</v>
      </c>
      <c r="L7" s="37" t="s">
        <v>101</v>
      </c>
      <c r="M7" s="37" t="s">
        <v>102</v>
      </c>
      <c r="N7" s="38" t="s">
        <v>103</v>
      </c>
      <c r="O7" s="38" t="s">
        <v>104</v>
      </c>
      <c r="P7" s="38">
        <v>7.13</v>
      </c>
      <c r="Q7" s="38">
        <v>79.05</v>
      </c>
      <c r="R7" s="38">
        <v>2700</v>
      </c>
      <c r="S7" s="38">
        <v>7553</v>
      </c>
      <c r="T7" s="38">
        <v>135.77000000000001</v>
      </c>
      <c r="U7" s="38">
        <v>55.63</v>
      </c>
      <c r="V7" s="38">
        <v>539</v>
      </c>
      <c r="W7" s="38">
        <v>0.88</v>
      </c>
      <c r="X7" s="38">
        <v>612.5</v>
      </c>
      <c r="Y7" s="38">
        <v>65.27</v>
      </c>
      <c r="Z7" s="38">
        <v>62.85</v>
      </c>
      <c r="AA7" s="38">
        <v>66.709999999999994</v>
      </c>
      <c r="AB7" s="38">
        <v>67.790000000000006</v>
      </c>
      <c r="AC7" s="38">
        <v>63.79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244.41</v>
      </c>
      <c r="BG7" s="38">
        <v>234.31</v>
      </c>
      <c r="BH7" s="38">
        <v>227.19</v>
      </c>
      <c r="BI7" s="38">
        <v>630.72</v>
      </c>
      <c r="BJ7" s="38">
        <v>7293.51</v>
      </c>
      <c r="BK7" s="38">
        <v>1161.05</v>
      </c>
      <c r="BL7" s="38">
        <v>979.89</v>
      </c>
      <c r="BM7" s="38">
        <v>1051.43</v>
      </c>
      <c r="BN7" s="38">
        <v>982.29</v>
      </c>
      <c r="BO7" s="38">
        <v>713.28</v>
      </c>
      <c r="BP7" s="38">
        <v>747.76</v>
      </c>
      <c r="BQ7" s="38">
        <v>26.94</v>
      </c>
      <c r="BR7" s="38">
        <v>28.92</v>
      </c>
      <c r="BS7" s="38">
        <v>26.48</v>
      </c>
      <c r="BT7" s="38">
        <v>21.66</v>
      </c>
      <c r="BU7" s="38">
        <v>20.27</v>
      </c>
      <c r="BV7" s="38">
        <v>41.08</v>
      </c>
      <c r="BW7" s="38">
        <v>41.34</v>
      </c>
      <c r="BX7" s="38">
        <v>40.06</v>
      </c>
      <c r="BY7" s="38">
        <v>41.25</v>
      </c>
      <c r="BZ7" s="38">
        <v>40.75</v>
      </c>
      <c r="CA7" s="38">
        <v>59.51</v>
      </c>
      <c r="CB7" s="38">
        <v>541.17999999999995</v>
      </c>
      <c r="CC7" s="38">
        <v>510.08</v>
      </c>
      <c r="CD7" s="38">
        <v>563.63</v>
      </c>
      <c r="CE7" s="38">
        <v>686.01</v>
      </c>
      <c r="CF7" s="38">
        <v>745.83</v>
      </c>
      <c r="CG7" s="38">
        <v>378.08</v>
      </c>
      <c r="CH7" s="38">
        <v>357.49</v>
      </c>
      <c r="CI7" s="38">
        <v>355.22</v>
      </c>
      <c r="CJ7" s="38">
        <v>334.48</v>
      </c>
      <c r="CK7" s="38">
        <v>311.70999999999998</v>
      </c>
      <c r="CL7" s="38">
        <v>261.45999999999998</v>
      </c>
      <c r="CM7" s="38">
        <v>39.43</v>
      </c>
      <c r="CN7" s="38">
        <v>50.9</v>
      </c>
      <c r="CO7" s="38">
        <v>43.73</v>
      </c>
      <c r="CP7" s="38">
        <v>36.56</v>
      </c>
      <c r="CQ7" s="38">
        <v>42.65</v>
      </c>
      <c r="CR7" s="38">
        <v>44.69</v>
      </c>
      <c r="CS7" s="38">
        <v>44.69</v>
      </c>
      <c r="CT7" s="38">
        <v>42.84</v>
      </c>
      <c r="CU7" s="38">
        <v>40.93</v>
      </c>
      <c r="CV7" s="38">
        <v>43.38</v>
      </c>
      <c r="CW7" s="38">
        <v>52.23</v>
      </c>
      <c r="CX7" s="38">
        <v>64.97</v>
      </c>
      <c r="CY7" s="38">
        <v>66.39</v>
      </c>
      <c r="CZ7" s="38">
        <v>63.85</v>
      </c>
      <c r="DA7" s="38">
        <v>74.16</v>
      </c>
      <c r="DB7" s="38">
        <v>72.91</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dcterms:created xsi:type="dcterms:W3CDTF">2019-12-05T05:20:57Z</dcterms:created>
  <dcterms:modified xsi:type="dcterms:W3CDTF">2020-02-05T02:17:47Z</dcterms:modified>
  <cp:category/>
</cp:coreProperties>
</file>