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613\Desktop\2.5公営企業に係る経営比較分析表（平成30年度決算）の分析等について\"/>
    </mc:Choice>
  </mc:AlternateContent>
  <workbookProtection workbookAlgorithmName="SHA-512" workbookHashValue="QyH+JPaeGj7qYcFRrrmZt4SRfmv0JAp1YrHyY+roWRLIC0nQF7M1j4OSPEZCTemF/5UKd3esqhoI9hbxsK8FcA==" workbookSaltValue="uzz4FQH42Y51FzPX9P8Zm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<sst xmlns="http://schemas.openxmlformats.org/spreadsheetml/2006/main" count="229" uniqueCount="114">
  <si>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</si>
  <si>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</si>
  <si>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</si>
  <si>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</si>
  <si>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</si>
  <si>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</si>
  <si>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</si>
  <si>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</si>
  <si>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</si>
  <si>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</si>
  <si>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</si>
  <si>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</si>
  <si>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</si>
  <si>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</si>
  <si>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</si>
  <si>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</si>
  <si>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</si>
  <si>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</si>
  <si>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</si>
  <si>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</si>
  <si>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</si>
  <si>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</si>
  <si>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</si>
  <si>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</si>
  <si>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</si>
  <si>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</si>
  <si>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</si>
  <si>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</si>
  <si>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</si>
  <si>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</si>
  <si>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</si>
  <si>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</si>
  <si>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</si>
  <si>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</si>
  <si>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</si>
  <si>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</si>
  <si>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</si>
  <si>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</si>
  <si>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</si>
  <si>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</si>
  <si>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</si>
  <si>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</si>
  <si>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</si>
  <si>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</si>
  <si>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</si>
  <si>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</si>
  <si>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</si>
  <si>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</si>
  <si>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</si>
  <si>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</si>
  <si>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</si>
  <si>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</si>
  <si>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</si>
  <si>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</si>
  <si>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</si>
  <si>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</si>
  <si>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</si>
  <si>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</si>
  <si>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</si>
  <si>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</si>
  <si>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</si>
  <si>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</si>
  <si>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</si>
  <si>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</si>
  <si>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</si>
  <si>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</si>
  <si>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</si>
  <si>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</si>
  <si>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</si>
  <si>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</si>
  <si>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</si>
  <si>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</si>
  <si>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</si>
  <si>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</si>
  <si>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</si>
  <si>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</si>
  <si>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</si>
  <si>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</si>
  <si>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</si>
  <si>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</si>
  <si>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</si>
  <si>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</si>
  <si>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</si>
  <si>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</si>
  <si>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</si>
  <si>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</si>
  <si>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</si>
  <si>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</si>
  <si>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</si>
  <si>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</si>
  <si>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</si>
  <si>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</si>
  <si>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</si>
  <si>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</si>
  <si>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</si>
  <si>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</si>
  <si>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</si>
  <si>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</si>
  <si>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豊郷町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</si>
  <si>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</si>
  <si>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</si>
  <si>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</si>
  <si>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</si>
  <si>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</si>
  <si>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</si>
  <si>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</si>
  <si>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</si>
  <si>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</si>
  <si>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</si>
  <si>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</si>
  <si>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</si>
  <si>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本町の管渠は、平成3年度以降に布設を開始したことから法定耐用年数を経過している管渠はない。
　しかし、マンホールポンプを4箇所有していることから電気設備等の改築更新を迎えるが、今後はストックマネジメントにより実施していく予定である。併せて経年劣化に備えた更新計画を策定する必要がある。</t>
    <phoneticPr fontId="4"/>
  </si>
  <si>
    <t>　収益的収支は約90％で推移しているものの平成29年度決算と比較すると2.5％減少しており、このことは総収益額の減少に対して総費用額の減少が小さいこと、また、地方債償還金の増加が要因である。
　経費回収率は汚水処理費の増加により約15％減少しており、一般会計からの繰り入れに頼っている状況を示している。
　経費回収率と汚水処理原価の双方を併せて見ると、経費回収率が悪化するにつれ汚水処理原価についても悪化傾向が見られる。これは平成26年度に着手し平成30年度にかけて実施してきた施設の耐震化に伴う建設改良費の増が要因しており、本町のような財政規模では顕著に表れる傾向にあって今後想定されている施設の更新と財政計画を総合的に進めるため、下水道事業審議会において評価ならびに検討する。
　施設利用率は今年度から見直しがあり、町で処理施設を有しておらず流域下水道に接続しているため算出されていない。
　企業債残高対事業規模比率は、これまで繰上償還を積極に行ってきたことから減少してきたが、近年の起債の借入に伴う元本償還が始まることから、今後の施設更新に伴う起債借入を注視する必要がある。</t>
    <rPh sb="7" eb="8">
      <t>ヤク</t>
    </rPh>
    <rPh sb="51" eb="54">
      <t>ソウシュウエキ</t>
    </rPh>
    <rPh sb="54" eb="55">
      <t>ガク</t>
    </rPh>
    <rPh sb="56" eb="58">
      <t>ゲンショウ</t>
    </rPh>
    <rPh sb="59" eb="60">
      <t>タイ</t>
    </rPh>
    <rPh sb="63" eb="65">
      <t>ヒヨウ</t>
    </rPh>
    <rPh sb="67" eb="69">
      <t>ゲンショウ</t>
    </rPh>
    <rPh sb="70" eb="71">
      <t>チイ</t>
    </rPh>
    <rPh sb="79" eb="82">
      <t>チホウサイ</t>
    </rPh>
    <rPh sb="82" eb="85">
      <t>ショウカンキン</t>
    </rPh>
    <rPh sb="86" eb="88">
      <t>ゾウカ</t>
    </rPh>
    <rPh sb="89" eb="91">
      <t>ヨウイン</t>
    </rPh>
    <rPh sb="103" eb="105">
      <t>オスイ</t>
    </rPh>
    <rPh sb="105" eb="107">
      <t>ショリ</t>
    </rPh>
    <rPh sb="107" eb="108">
      <t>ヒ</t>
    </rPh>
    <rPh sb="109" eb="111">
      <t>ゾウカ</t>
    </rPh>
    <rPh sb="118" eb="120">
      <t>ゲンショウ</t>
    </rPh>
    <rPh sb="182" eb="184">
      <t>アッカ</t>
    </rPh>
    <rPh sb="200" eb="202">
      <t>アッカ</t>
    </rPh>
    <rPh sb="348" eb="351">
      <t>コンネンド</t>
    </rPh>
    <rPh sb="353" eb="355">
      <t>ミナオ</t>
    </rPh>
    <rPh sb="360" eb="361">
      <t>チョウ</t>
    </rPh>
    <rPh sb="362" eb="364">
      <t>ショリ</t>
    </rPh>
    <rPh sb="364" eb="366">
      <t>シセツ</t>
    </rPh>
    <rPh sb="367" eb="368">
      <t>ユウ</t>
    </rPh>
    <rPh sb="373" eb="375">
      <t>リュウイキ</t>
    </rPh>
    <rPh sb="375" eb="378">
      <t>ゲスイドウ</t>
    </rPh>
    <rPh sb="379" eb="381">
      <t>セツゾク</t>
    </rPh>
    <rPh sb="387" eb="389">
      <t>サンシュツ</t>
    </rPh>
    <rPh sb="457" eb="458">
      <t>ハジ</t>
    </rPh>
    <phoneticPr fontId="4"/>
  </si>
  <si>
    <t>　経費回収率を向上させるためには、中長期を見据えた経費の見直しや使用料の見直しを実施すること、更新時期となる設備の平準化等の対策を計画的に進める必要がある。
　また、使用料以外の収入に依存していることが顕著である現状から、これまでに整備した下水道施設(施設の耐震化)の更新・維持管理に要する費用が多額となることが予想され、今後の人口減少等による使用料の減少等を踏まえ、長期的な計画と経営が求められている。平成28年度に策定した経営戦略の見直しを含め、水洗化率の向上に務める。
　さらに令和2年度に地方公営企業法の適用を受ける為の準備を進めており、経営基盤の強化を図るとともに、資産の状況についてより詳細な分析が可能となることから各種指標を組み合わせた分析を行った経営が可能となる。</t>
    <rPh sb="242" eb="244">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</si>
</sst>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quot;-&quot;">
                  <c:v>0.18</c:v>
                </c:pt>
              </c:numCache>
            </c:numRef>
          </c:val>
          <c:extLst>
            <c:ext xmlns:c16="http://schemas.microsoft.com/office/drawing/2014/chart" uri="{C3380CC4-5D6E-409C-BE32-E72D297353CC}">
              <c16:uniqueId val="{00000000-2ECC-423B-98DE-2653DA2107B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2ECC-423B-98DE-2653DA2107B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76.83</c:v>
                </c:pt>
                <c:pt idx="1">
                  <c:v>76.989999999999995</c:v>
                </c:pt>
                <c:pt idx="2">
                  <c:v>77.08</c:v>
                </c:pt>
                <c:pt idx="3">
                  <c:v>89.48</c:v>
                </c:pt>
                <c:pt idx="4">
                  <c:v>0</c:v>
                </c:pt>
              </c:numCache>
            </c:numRef>
          </c:val>
          <c:extLst>
            <c:ext xmlns:c16="http://schemas.microsoft.com/office/drawing/2014/chart" uri="{C3380CC4-5D6E-409C-BE32-E72D297353CC}">
              <c16:uniqueId val="{00000000-4090-4A1C-8AE6-1F506AEADBB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4090-4A1C-8AE6-1F506AEADBB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88.36</c:v>
                </c:pt>
                <c:pt idx="1">
                  <c:v>88.71</c:v>
                </c:pt>
                <c:pt idx="2">
                  <c:v>88.83</c:v>
                </c:pt>
                <c:pt idx="3">
                  <c:v>91.18</c:v>
                </c:pt>
                <c:pt idx="4">
                  <c:v>90.2</c:v>
                </c:pt>
              </c:numCache>
            </c:numRef>
          </c:val>
          <c:extLst>
            <c:ext xmlns:c16="http://schemas.microsoft.com/office/drawing/2014/chart" uri="{C3380CC4-5D6E-409C-BE32-E72D297353CC}">
              <c16:uniqueId val="{00000000-D9AA-4074-A7A3-A19BE7BE276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D9AA-4074-A7A3-A19BE7BE276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91.8</c:v>
                </c:pt>
                <c:pt idx="1">
                  <c:v>94.94</c:v>
                </c:pt>
                <c:pt idx="2">
                  <c:v>92.74</c:v>
                </c:pt>
                <c:pt idx="3">
                  <c:v>91.14</c:v>
                </c:pt>
                <c:pt idx="4">
                  <c:v>88.65</c:v>
                </c:pt>
              </c:numCache>
            </c:numRef>
          </c:val>
          <c:extLst>
            <c:ext xmlns:c16="http://schemas.microsoft.com/office/drawing/2014/chart" uri="{C3380CC4-5D6E-409C-BE32-E72D297353CC}">
              <c16:uniqueId val="{00000000-F6A5-43C5-867E-16F535D9EEF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A5-43C5-867E-16F535D9EEF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C2-4F65-890A-4A80D39D0B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C2-4F65-890A-4A80D39D0B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89-49C9-9087-D357A4FE40E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89-49C9-9087-D357A4FE40E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F0-42C2-8A9F-34E6C9C684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F0-42C2-8A9F-34E6C9C684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8D-4229-A565-156B966AC86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8D-4229-A565-156B966AC86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1096.9000000000001</c:v>
                </c:pt>
                <c:pt idx="1">
                  <c:v>963.79</c:v>
                </c:pt>
                <c:pt idx="2">
                  <c:v>997.39</c:v>
                </c:pt>
                <c:pt idx="3">
                  <c:v>761.4</c:v>
                </c:pt>
                <c:pt idx="4">
                  <c:v>929.79</c:v>
                </c:pt>
              </c:numCache>
            </c:numRef>
          </c:val>
          <c:extLst>
            <c:ext xmlns:c16="http://schemas.microsoft.com/office/drawing/2014/chart" uri="{C3380CC4-5D6E-409C-BE32-E72D297353CC}">
              <c16:uniqueId val="{00000000-ED50-4343-A71E-8E556039951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ED50-4343-A71E-8E556039951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56.5</c:v>
                </c:pt>
                <c:pt idx="1">
                  <c:v>55.03</c:v>
                </c:pt>
                <c:pt idx="2">
                  <c:v>59.82</c:v>
                </c:pt>
                <c:pt idx="3">
                  <c:v>84.83</c:v>
                </c:pt>
                <c:pt idx="4">
                  <c:v>69.77</c:v>
                </c:pt>
              </c:numCache>
            </c:numRef>
          </c:val>
          <c:extLst>
            <c:ext xmlns:c16="http://schemas.microsoft.com/office/drawing/2014/chart" uri="{C3380CC4-5D6E-409C-BE32-E72D297353CC}">
              <c16:uniqueId val="{00000000-23F9-4FF4-997B-B57A1826640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23F9-4FF4-997B-B57A1826640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273.81</c:v>
                </c:pt>
                <c:pt idx="1">
                  <c:v>280.69</c:v>
                </c:pt>
                <c:pt idx="2">
                  <c:v>259.60000000000002</c:v>
                </c:pt>
                <c:pt idx="3">
                  <c:v>181.69</c:v>
                </c:pt>
                <c:pt idx="4">
                  <c:v>225.16</c:v>
                </c:pt>
              </c:numCache>
            </c:numRef>
          </c:val>
          <c:extLst>
            <c:ext xmlns:c16="http://schemas.microsoft.com/office/drawing/2014/chart" uri="{C3380CC4-5D6E-409C-BE32-E72D297353CC}">
              <c16:uniqueId val="{00000000-11E8-48A2-B744-2B49F53880F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11E8-48A2-B744-2B49F53880F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3" zoomScaleNormal="100" workbookViewId="0">
      <selection activeCell="BI83" sqref="BI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豊郷町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7349</v>
      </c>
      <c r="AM8" s="68"/>
      <c r="AN8" s="68"/>
      <c r="AO8" s="68"/>
      <c r="AP8" s="68"/>
      <c r="AQ8" s="68"/>
      <c r="AR8" s="68"/>
      <c r="AS8" s="68"/>
      <c r="AT8" s="67">
        <f>データ!T6</f>
        <v>7.8</v>
      </c>
      <c r="AU8" s="67"/>
      <c r="AV8" s="67"/>
      <c r="AW8" s="67"/>
      <c r="AX8" s="67"/>
      <c r="AY8" s="67"/>
      <c r="AZ8" s="67"/>
      <c r="BA8" s="67"/>
      <c r="BB8" s="67">
        <f>データ!U6</f>
        <v>942.18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99.99</v>
      </c>
      <c r="Q10" s="67"/>
      <c r="R10" s="67"/>
      <c r="S10" s="67"/>
      <c r="T10" s="67"/>
      <c r="U10" s="67"/>
      <c r="V10" s="67"/>
      <c r="W10" s="67">
        <f>データ!Q6</f>
        <v>84</v>
      </c>
      <c r="X10" s="67"/>
      <c r="Y10" s="67"/>
      <c r="Z10" s="67"/>
      <c r="AA10" s="67"/>
      <c r="AB10" s="67"/>
      <c r="AC10" s="67"/>
      <c r="AD10" s="68">
        <f>データ!R6</f>
        <v>2700</v>
      </c>
      <c r="AE10" s="68"/>
      <c r="AF10" s="68"/>
      <c r="AG10" s="68"/>
      <c r="AH10" s="68"/>
      <c r="AI10" s="68"/>
      <c r="AJ10" s="68"/>
      <c r="AK10" s="2"/>
      <c r="AL10" s="68">
        <f>データ!V6</f>
        <v>7346</v>
      </c>
      <c r="AM10" s="68"/>
      <c r="AN10" s="68"/>
      <c r="AO10" s="68"/>
      <c r="AP10" s="68"/>
      <c r="AQ10" s="68"/>
      <c r="AR10" s="68"/>
      <c r="AS10" s="68"/>
      <c r="AT10" s="67">
        <f>データ!W6</f>
        <v>3.69</v>
      </c>
      <c r="AU10" s="67"/>
      <c r="AV10" s="67"/>
      <c r="AW10" s="67"/>
      <c r="AX10" s="67"/>
      <c r="AY10" s="67"/>
      <c r="AZ10" s="67"/>
      <c r="BA10" s="67"/>
      <c r="BB10" s="67">
        <f>データ!X6</f>
        <v>1990.79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43</v>
      </c>
      <c r="O86" s="26" t="str">
        <f>データ!EO6</f>
        <v>【0.12】</v>
      </c>
    </row>
  </sheetData>
  <sheetProtection algorithmName="SHA-512" hashValue="a+CsdZrDbKlXAW21mnxi5B57zG6ns2j5Ikq9KUw22sm8eOD+miEilRFiyVHMkRfowf+FMoBsh5jx2+fDKWa6Bg==" saltValue="RFR9hQdcUVKa+6UckH+K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254410</v>
      </c>
      <c r="D6" s="33">
        <f t="shared" si="3"/>
        <v>47</v>
      </c>
      <c r="E6" s="33">
        <f t="shared" si="3"/>
        <v>17</v>
      </c>
      <c r="F6" s="33">
        <f t="shared" si="3"/>
        <v>4</v>
      </c>
      <c r="G6" s="33">
        <f t="shared" si="3"/>
        <v>0</v>
      </c>
      <c r="H6" s="33" t="str">
        <f t="shared" si="3"/>
        <v>滋賀県　豊郷町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99.99</v>
      </c>
      <c r="Q6" s="34">
        <f t="shared" si="3"/>
        <v>84</v>
      </c>
      <c r="R6" s="34">
        <f t="shared" si="3"/>
        <v>2700</v>
      </c>
      <c r="S6" s="34">
        <f t="shared" si="3"/>
        <v>7349</v>
      </c>
      <c r="T6" s="34">
        <f t="shared" si="3"/>
        <v>7.8</v>
      </c>
      <c r="U6" s="34">
        <f t="shared" si="3"/>
        <v>942.18</v>
      </c>
      <c r="V6" s="34">
        <f t="shared" si="3"/>
        <v>7346</v>
      </c>
      <c r="W6" s="34">
        <f t="shared" si="3"/>
        <v>3.69</v>
      </c>
      <c r="X6" s="34">
        <f t="shared" si="3"/>
        <v>1990.79</v>
      </c>
      <c r="Y6" s="35">
        <f>IF(Y7="",NA(),Y7)</f>
        <v>91.8</v>
      </c>
      <c r="Z6" s="35">
        <f t="shared" ref="Z6:AH6" si="4">IF(Z7="",NA(),Z7)</f>
        <v>94.94</v>
      </c>
      <c r="AA6" s="35">
        <f t="shared" si="4"/>
        <v>92.74</v>
      </c>
      <c r="AB6" s="35">
        <f t="shared" si="4"/>
        <v>91.14</v>
      </c>
      <c r="AC6" s="35">
        <f t="shared" si="4"/>
        <v>88.65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1096.9000000000001</v>
      </c>
      <c r="BG6" s="35">
        <f t="shared" ref="BG6:BO6" si="7">IF(BG7="",NA(),BG7)</f>
        <v>963.79</v>
      </c>
      <c r="BH6" s="35">
        <f t="shared" si="7"/>
        <v>997.39</v>
      </c>
      <c r="BI6" s="35">
        <f t="shared" si="7"/>
        <v>761.4</v>
      </c>
      <c r="BJ6" s="35">
        <f t="shared" si="7"/>
        <v>929.79</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56.5</v>
      </c>
      <c r="BR6" s="35">
        <f t="shared" ref="BR6:BZ6" si="8">IF(BR7="",NA(),BR7)</f>
        <v>55.03</v>
      </c>
      <c r="BS6" s="35">
        <f t="shared" si="8"/>
        <v>59.82</v>
      </c>
      <c r="BT6" s="35">
        <f t="shared" si="8"/>
        <v>84.83</v>
      </c>
      <c r="BU6" s="35">
        <f t="shared" si="8"/>
        <v>69.77</v>
      </c>
      <c r="BV6" s="35">
        <f t="shared" si="8"/>
        <v>66.56</v>
      </c>
      <c r="BW6" s="35">
        <f t="shared" si="8"/>
        <v>66.22</v>
      </c>
      <c r="BX6" s="35">
        <f t="shared" si="8"/>
        <v>69.87</v>
      </c>
      <c r="BY6" s="35">
        <f t="shared" si="8"/>
        <v>74.3</v>
      </c>
      <c r="BZ6" s="35">
        <f t="shared" si="8"/>
        <v>72.260000000000005</v>
      </c>
      <c r="CA6" s="34" t="str">
        <f>IF(CA7="","",IF(CA7="-","【-】","【"&amp;SUBSTITUTE(TEXT(CA7,"#,##0.00"),"-","△")&amp;"】"))</f>
        <v>【74.48】</v>
      </c>
      <c r="CB6" s="35">
        <f>IF(CB7="",NA(),CB7)</f>
        <v>273.81</v>
      </c>
      <c r="CC6" s="35">
        <f t="shared" ref="CC6:CK6" si="9">IF(CC7="",NA(),CC7)</f>
        <v>280.69</v>
      </c>
      <c r="CD6" s="35">
        <f t="shared" si="9"/>
        <v>259.60000000000002</v>
      </c>
      <c r="CE6" s="35">
        <f t="shared" si="9"/>
        <v>181.69</v>
      </c>
      <c r="CF6" s="35">
        <f t="shared" si="9"/>
        <v>225.16</v>
      </c>
      <c r="CG6" s="35">
        <f t="shared" si="9"/>
        <v>244.29</v>
      </c>
      <c r="CH6" s="35">
        <f t="shared" si="9"/>
        <v>246.72</v>
      </c>
      <c r="CI6" s="35">
        <f t="shared" si="9"/>
        <v>234.96</v>
      </c>
      <c r="CJ6" s="35">
        <f t="shared" si="9"/>
        <v>221.81</v>
      </c>
      <c r="CK6" s="35">
        <f t="shared" si="9"/>
        <v>230.02</v>
      </c>
      <c r="CL6" s="34" t="str">
        <f>IF(CL7="","",IF(CL7="-","【-】","【"&amp;SUBSTITUTE(TEXT(CL7,"#,##0.00"),"-","△")&amp;"】"))</f>
        <v>【219.46】</v>
      </c>
      <c r="CM6" s="35">
        <f>IF(CM7="",NA(),CM7)</f>
        <v>76.83</v>
      </c>
      <c r="CN6" s="35">
        <f t="shared" ref="CN6:CV6" si="10">IF(CN7="",NA(),CN7)</f>
        <v>76.989999999999995</v>
      </c>
      <c r="CO6" s="35">
        <f t="shared" si="10"/>
        <v>77.08</v>
      </c>
      <c r="CP6" s="35">
        <f t="shared" si="10"/>
        <v>89.48</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88.36</v>
      </c>
      <c r="CY6" s="35">
        <f t="shared" ref="CY6:DG6" si="11">IF(CY7="",NA(),CY7)</f>
        <v>88.71</v>
      </c>
      <c r="CZ6" s="35">
        <f t="shared" si="11"/>
        <v>88.83</v>
      </c>
      <c r="DA6" s="35">
        <f t="shared" si="11"/>
        <v>91.18</v>
      </c>
      <c r="DB6" s="35">
        <f t="shared" si="11"/>
        <v>90.2</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0.18</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254410</v>
      </c>
      <c r="D7" s="37">
        <v>47</v>
      </c>
      <c r="E7" s="37">
        <v>17</v>
      </c>
      <c r="F7" s="37">
        <v>4</v>
      </c>
      <c r="G7" s="37">
        <v>0</v>
      </c>
      <c r="H7" s="37" t="s">
        <v>98</v>
      </c>
      <c r="I7" s="37" t="s">
        <v>99</v>
      </c>
      <c r="J7" s="37" t="s">
        <v>100</v>
      </c>
      <c r="K7" s="37" t="s">
        <v>101</v>
      </c>
      <c r="L7" s="37" t="s">
        <v>102</v>
      </c>
      <c r="M7" s="37" t="s">
        <v>103</v>
      </c>
      <c r="N7" s="38" t="s">
        <v>104</v>
      </c>
      <c r="O7" s="38" t="s">
        <v>105</v>
      </c>
      <c r="P7" s="38">
        <v>99.99</v>
      </c>
      <c r="Q7" s="38">
        <v>84</v>
      </c>
      <c r="R7" s="38">
        <v>2700</v>
      </c>
      <c r="S7" s="38">
        <v>7349</v>
      </c>
      <c r="T7" s="38">
        <v>7.8</v>
      </c>
      <c r="U7" s="38">
        <v>942.18</v>
      </c>
      <c r="V7" s="38">
        <v>7346</v>
      </c>
      <c r="W7" s="38">
        <v>3.69</v>
      </c>
      <c r="X7" s="38">
        <v>1990.79</v>
      </c>
      <c r="Y7" s="38">
        <v>91.8</v>
      </c>
      <c r="Z7" s="38">
        <v>94.94</v>
      </c>
      <c r="AA7" s="38">
        <v>92.74</v>
      </c>
      <c r="AB7" s="38">
        <v>91.14</v>
      </c>
      <c r="AC7" s="38">
        <v>88.65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1096.9000000000001</v>
      </c>
      <c r="BG7" s="38">
        <v>963.79</v>
      </c>
      <c r="BH7" s="38">
        <v>997.39</v>
      </c>
      <c r="BI7" s="38">
        <v>761.4</v>
      </c>
      <c r="BJ7" s="38">
        <v>929.79</v>
      </c>
      <c r="BK7" s="38">
        <v>1436</v>
      </c>
      <c r="BL7" s="38">
        <v>1434.89</v>
      </c>
      <c r="BM7" s="38">
        <v>1298.9100000000001</v>
      </c>
      <c r="BN7" s="38">
        <v>1243.71</v>
      </c>
      <c r="BO7" s="38">
        <v>1194.1500000000001</v>
      </c>
      <c r="BP7" s="38">
        <v>1209.4000000000001</v>
      </c>
      <c r="BQ7" s="38">
        <v>56.5</v>
      </c>
      <c r="BR7" s="38">
        <v>55.03</v>
      </c>
      <c r="BS7" s="38">
        <v>59.82</v>
      </c>
      <c r="BT7" s="38">
        <v>84.83</v>
      </c>
      <c r="BU7" s="38">
        <v>69.77</v>
      </c>
      <c r="BV7" s="38">
        <v>66.56</v>
      </c>
      <c r="BW7" s="38">
        <v>66.22</v>
      </c>
      <c r="BX7" s="38">
        <v>69.87</v>
      </c>
      <c r="BY7" s="38">
        <v>74.3</v>
      </c>
      <c r="BZ7" s="38">
        <v>72.260000000000005</v>
      </c>
      <c r="CA7" s="38">
        <v>74.48</v>
      </c>
      <c r="CB7" s="38">
        <v>273.81</v>
      </c>
      <c r="CC7" s="38">
        <v>280.69</v>
      </c>
      <c r="CD7" s="38">
        <v>259.60000000000002</v>
      </c>
      <c r="CE7" s="38">
        <v>181.69</v>
      </c>
      <c r="CF7" s="38">
        <v>225.16</v>
      </c>
      <c r="CG7" s="38">
        <v>244.29</v>
      </c>
      <c r="CH7" s="38">
        <v>246.72</v>
      </c>
      <c r="CI7" s="38">
        <v>234.96</v>
      </c>
      <c r="CJ7" s="38">
        <v>221.81</v>
      </c>
      <c r="CK7" s="38">
        <v>230.02</v>
      </c>
      <c r="CL7" s="38">
        <v>219.46</v>
      </c>
      <c r="CM7" s="38">
        <v>76.83</v>
      </c>
      <c r="CN7" s="38">
        <v>76.989999999999995</v>
      </c>
      <c r="CO7" s="38">
        <v>77.08</v>
      </c>
      <c r="CP7" s="38">
        <v>89.48</v>
      </c>
      <c r="CQ7" s="38" t="s">
        <v>104</v>
      </c>
      <c r="CR7" s="38">
        <v>43.58</v>
      </c>
      <c r="CS7" s="38">
        <v>41.35</v>
      </c>
      <c r="CT7" s="38">
        <v>42.9</v>
      </c>
      <c r="CU7" s="38">
        <v>43.36</v>
      </c>
      <c r="CV7" s="38">
        <v>42.56</v>
      </c>
      <c r="CW7" s="38">
        <v>42.82</v>
      </c>
      <c r="CX7" s="38">
        <v>88.36</v>
      </c>
      <c r="CY7" s="38">
        <v>88.71</v>
      </c>
      <c r="CZ7" s="38">
        <v>88.83</v>
      </c>
      <c r="DA7" s="38">
        <v>91.18</v>
      </c>
      <c r="DB7" s="38">
        <v>90.2</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0.18</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2019-12-05T05:13:04Z</dcterms:created>
  <dcterms:modified xsi:type="dcterms:W3CDTF">2020-02-03T07:54:30Z</dcterms:modified>
  <cp:category/>
</cp:coreProperties>
</file>