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0901A_総括\01　決算統計\H31(R1)H30分\13　経営分析比較表\14 日野町\"/>
    </mc:Choice>
  </mc:AlternateContent>
  <workbookProtection workbookAlgorithmName="SHA-512" workbookHashValue="xcuPcQEa1rP0f7N/pMmxBVArEkdtGjM8HfOopgTD1RnvtMCxHR7Lzk//5H/DO9AxyAZjCgCgwtQHd/ukimnYNQ==" workbookSaltValue="cGudePLa85x0LyzQTf90fA=="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 r="C10" i="5" l="1"/>
  <c r="D10" i="5"/>
  <c r="E10" i="5"/>
  <c r="B10" i="5"/>
</calcChain>
</file>

<file path=xl/sharedStrings.xml><?xml version="1.0" encoding="utf-8"?>
<sst xmlns="http://schemas.openxmlformats.org/spreadsheetml/2006/main" count="229" uniqueCount="112">
  <si>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</si>
  <si>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</si>
  <si>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</si>
  <si>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</si>
  <si>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</si>
  <si>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</si>
  <si>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</si>
  <si>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</si>
  <si>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</si>
  <si>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</si>
  <si>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</si>
  <si>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</si>
  <si>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</si>
  <si>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</si>
  <si>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</si>
  <si>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</si>
  <si>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</si>
  <si>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</si>
  <si>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</si>
  <si>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</si>
  <si>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</si>
  <si>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</si>
  <si>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</si>
  <si>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</si>
  <si>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</si>
  <si>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</si>
  <si>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</si>
  <si>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</si>
  <si>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</si>
  <si>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</si>
  <si>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</si>
  <si>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</si>
  <si>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</si>
  <si>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</si>
  <si>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</si>
  <si>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</si>
  <si>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</si>
  <si>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</si>
  <si>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</si>
  <si>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</si>
  <si>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</si>
  <si>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</si>
  <si>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</si>
  <si>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</si>
  <si>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</si>
  <si>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</si>
  <si>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</si>
  <si>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</si>
  <si>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</si>
  <si>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</si>
  <si>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</si>
  <si>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</si>
  <si>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</si>
  <si>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</si>
  <si>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</si>
  <si>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</si>
  <si>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</si>
  <si>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</si>
  <si>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</si>
  <si>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</si>
  <si>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</si>
  <si>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</si>
  <si>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</si>
  <si>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</si>
  <si>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</si>
  <si>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</si>
  <si>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</si>
  <si>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</si>
  <si>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</si>
  <si>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</si>
  <si>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</si>
  <si>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</si>
  <si>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</si>
  <si>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</si>
  <si>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</si>
  <si>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</si>
  <si>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</si>
  <si>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</si>
  <si>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</si>
  <si>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</si>
  <si>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</si>
  <si>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</si>
  <si>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</si>
  <si>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</si>
  <si>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</si>
  <si>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</si>
  <si>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</si>
  <si>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</si>
  <si>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</si>
  <si>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</si>
  <si>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</si>
  <si>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</si>
  <si>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</si>
  <si>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</si>
  <si>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</si>
  <si>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</si>
  <si>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日野町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</si>
  <si>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</si>
  <si>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</si>
  <si>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</si>
  <si>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</si>
  <si>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</si>
  <si>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</si>
  <si>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</si>
  <si>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</si>
  <si>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</si>
  <si>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</si>
  <si>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</si>
  <si>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</si>
  <si>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汚水処理原価は類似団体平均より低い数値であり、経費回収率においては「100%を越えた」値となっている。
　収益的収支比率については、昨年より改善しているものの100%を下回っている状態であることから、今後は使用料の増収対策等の検討が必要となってくる。
　水洗化においては類似団体平均と比べても低い数値となっているが、住宅地域の整備が完了したことから今後は数値が上がってくると推測できる。新たに供用開始した地域へ、早い段階から啓発していくことで、水洗化率の向上を図る。</t>
    <phoneticPr fontId="4"/>
  </si>
  <si>
    <t>　管路の殆どが塩ビ管であり現時点では更新を行っていないが、今後は、老朽化の対策として、管路及びマンホール、ポンプ施設において、重要度が高い箇所より点検、調査を行い今後の対策を計画していく。</t>
    <phoneticPr fontId="4"/>
  </si>
  <si>
    <t>　事業費の大半を企業債の返済が占めている中、収益的収支比率は平成29年度より改善傾向にあるものの、100%以下の数値となっているため、比率改善の取り組みが必要となっている。
　また、今後はマンホールやポンプ施設等の調査・修繕といった維持管理における費用も増加する見込であり、経営改善のための取り組みが必須となっている。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</si>
</sst>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364-4B9F-882E-67BD73A399FB}"/>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7.0000000000000007E-2</c:v>
                </c:pt>
                <c:pt idx="2">
                  <c:v>0.09</c:v>
                </c:pt>
                <c:pt idx="3">
                  <c:v>0.09</c:v>
                </c:pt>
                <c:pt idx="4">
                  <c:v>0.13</c:v>
                </c:pt>
              </c:numCache>
            </c:numRef>
          </c:val>
          <c:smooth val="0"/>
          <c:extLst>
            <c:ext xmlns:c16="http://schemas.microsoft.com/office/drawing/2014/chart" uri="{C3380CC4-5D6E-409C-BE32-E72D297353CC}">
              <c16:uniqueId val="{00000001-0364-4B9F-882E-67BD73A399FB}"/>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97.27</c:v>
                </c:pt>
                <c:pt idx="1">
                  <c:v>97.32</c:v>
                </c:pt>
                <c:pt idx="2">
                  <c:v>91.52</c:v>
                </c:pt>
                <c:pt idx="3">
                  <c:v>91.47</c:v>
                </c:pt>
                <c:pt idx="4">
                  <c:v>0</c:v>
                </c:pt>
              </c:numCache>
            </c:numRef>
          </c:val>
          <c:extLst>
            <c:ext xmlns:c16="http://schemas.microsoft.com/office/drawing/2014/chart" uri="{C3380CC4-5D6E-409C-BE32-E72D297353CC}">
              <c16:uniqueId val="{00000000-5E1B-4A2C-B6AD-7EB8B67BC31A}"/>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43.58</c:v>
                </c:pt>
                <c:pt idx="1">
                  <c:v>41.35</c:v>
                </c:pt>
                <c:pt idx="2">
                  <c:v>42.9</c:v>
                </c:pt>
                <c:pt idx="3">
                  <c:v>43.36</c:v>
                </c:pt>
                <c:pt idx="4">
                  <c:v>42.56</c:v>
                </c:pt>
              </c:numCache>
            </c:numRef>
          </c:val>
          <c:smooth val="0"/>
          <c:extLst>
            <c:ext xmlns:c16="http://schemas.microsoft.com/office/drawing/2014/chart" uri="{C3380CC4-5D6E-409C-BE32-E72D297353CC}">
              <c16:uniqueId val="{00000001-5E1B-4A2C-B6AD-7EB8B67BC31A}"/>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63.57</c:v>
                </c:pt>
                <c:pt idx="1">
                  <c:v>65.52</c:v>
                </c:pt>
                <c:pt idx="2">
                  <c:v>68.02</c:v>
                </c:pt>
                <c:pt idx="3">
                  <c:v>69.94</c:v>
                </c:pt>
                <c:pt idx="4">
                  <c:v>71.78</c:v>
                </c:pt>
              </c:numCache>
            </c:numRef>
          </c:val>
          <c:extLst>
            <c:ext xmlns:c16="http://schemas.microsoft.com/office/drawing/2014/chart" uri="{C3380CC4-5D6E-409C-BE32-E72D297353CC}">
              <c16:uniqueId val="{00000000-AD8B-421E-9985-0466A7CA395D}"/>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82.35</c:v>
                </c:pt>
                <c:pt idx="1">
                  <c:v>82.9</c:v>
                </c:pt>
                <c:pt idx="2">
                  <c:v>83.5</c:v>
                </c:pt>
                <c:pt idx="3">
                  <c:v>83.06</c:v>
                </c:pt>
                <c:pt idx="4">
                  <c:v>83.32</c:v>
                </c:pt>
              </c:numCache>
            </c:numRef>
          </c:val>
          <c:smooth val="0"/>
          <c:extLst>
            <c:ext xmlns:c16="http://schemas.microsoft.com/office/drawing/2014/chart" uri="{C3380CC4-5D6E-409C-BE32-E72D297353CC}">
              <c16:uniqueId val="{00000001-AD8B-421E-9985-0466A7CA395D}"/>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83.01</c:v>
                </c:pt>
                <c:pt idx="1">
                  <c:v>84.2</c:v>
                </c:pt>
                <c:pt idx="2">
                  <c:v>82.81</c:v>
                </c:pt>
                <c:pt idx="3">
                  <c:v>73.95</c:v>
                </c:pt>
                <c:pt idx="4">
                  <c:v>76.55</c:v>
                </c:pt>
              </c:numCache>
            </c:numRef>
          </c:val>
          <c:extLst>
            <c:ext xmlns:c16="http://schemas.microsoft.com/office/drawing/2014/chart" uri="{C3380CC4-5D6E-409C-BE32-E72D297353CC}">
              <c16:uniqueId val="{00000000-097E-47F5-A721-F91EF76CF32F}"/>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97E-47F5-A721-F91EF76CF32F}"/>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E55-4D07-8D81-D74D80AD5823}"/>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E55-4D07-8D81-D74D80AD5823}"/>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4A7-4784-9567-813816DFD723}"/>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4A7-4784-9567-813816DFD723}"/>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FA5-4987-B0A6-4D5E0E1A48D1}"/>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FA5-4987-B0A6-4D5E0E1A48D1}"/>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68F-4124-B6C6-8D153D0C54A8}"/>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68F-4124-B6C6-8D153D0C54A8}"/>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1379.04</c:v>
                </c:pt>
                <c:pt idx="1">
                  <c:v>1167.54</c:v>
                </c:pt>
                <c:pt idx="2">
                  <c:v>1208.6300000000001</c:v>
                </c:pt>
                <c:pt idx="3">
                  <c:v>1446.06</c:v>
                </c:pt>
                <c:pt idx="4">
                  <c:v>967.92</c:v>
                </c:pt>
              </c:numCache>
            </c:numRef>
          </c:val>
          <c:extLst>
            <c:ext xmlns:c16="http://schemas.microsoft.com/office/drawing/2014/chart" uri="{C3380CC4-5D6E-409C-BE32-E72D297353CC}">
              <c16:uniqueId val="{00000000-4FD5-4744-A236-C87586C9609D}"/>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1436</c:v>
                </c:pt>
                <c:pt idx="1">
                  <c:v>1434.89</c:v>
                </c:pt>
                <c:pt idx="2">
                  <c:v>1298.9100000000001</c:v>
                </c:pt>
                <c:pt idx="3">
                  <c:v>1243.71</c:v>
                </c:pt>
                <c:pt idx="4">
                  <c:v>1194.1500000000001</c:v>
                </c:pt>
              </c:numCache>
            </c:numRef>
          </c:val>
          <c:smooth val="0"/>
          <c:extLst>
            <c:ext xmlns:c16="http://schemas.microsoft.com/office/drawing/2014/chart" uri="{C3380CC4-5D6E-409C-BE32-E72D297353CC}">
              <c16:uniqueId val="{00000001-4FD5-4744-A236-C87586C9609D}"/>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98.96</c:v>
                </c:pt>
                <c:pt idx="1">
                  <c:v>101.94</c:v>
                </c:pt>
                <c:pt idx="2">
                  <c:v>82.84</c:v>
                </c:pt>
                <c:pt idx="3">
                  <c:v>100.53</c:v>
                </c:pt>
                <c:pt idx="4">
                  <c:v>101.44</c:v>
                </c:pt>
              </c:numCache>
            </c:numRef>
          </c:val>
          <c:extLst>
            <c:ext xmlns:c16="http://schemas.microsoft.com/office/drawing/2014/chart" uri="{C3380CC4-5D6E-409C-BE32-E72D297353CC}">
              <c16:uniqueId val="{00000000-80D3-490A-8FAF-B3D1E6150695}"/>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66.56</c:v>
                </c:pt>
                <c:pt idx="1">
                  <c:v>66.22</c:v>
                </c:pt>
                <c:pt idx="2">
                  <c:v>69.87</c:v>
                </c:pt>
                <c:pt idx="3">
                  <c:v>74.3</c:v>
                </c:pt>
                <c:pt idx="4">
                  <c:v>72.260000000000005</c:v>
                </c:pt>
              </c:numCache>
            </c:numRef>
          </c:val>
          <c:smooth val="0"/>
          <c:extLst>
            <c:ext xmlns:c16="http://schemas.microsoft.com/office/drawing/2014/chart" uri="{C3380CC4-5D6E-409C-BE32-E72D297353CC}">
              <c16:uniqueId val="{00000001-80D3-490A-8FAF-B3D1E6150695}"/>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247.88</c:v>
                </c:pt>
                <c:pt idx="1">
                  <c:v>234.71</c:v>
                </c:pt>
                <c:pt idx="2">
                  <c:v>189.3</c:v>
                </c:pt>
                <c:pt idx="3">
                  <c:v>156</c:v>
                </c:pt>
                <c:pt idx="4">
                  <c:v>158.79</c:v>
                </c:pt>
              </c:numCache>
            </c:numRef>
          </c:val>
          <c:extLst>
            <c:ext xmlns:c16="http://schemas.microsoft.com/office/drawing/2014/chart" uri="{C3380CC4-5D6E-409C-BE32-E72D297353CC}">
              <c16:uniqueId val="{00000000-3228-402A-825C-463F377D3710}"/>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244.29</c:v>
                </c:pt>
                <c:pt idx="1">
                  <c:v>246.72</c:v>
                </c:pt>
                <c:pt idx="2">
                  <c:v>234.96</c:v>
                </c:pt>
                <c:pt idx="3">
                  <c:v>221.81</c:v>
                </c:pt>
                <c:pt idx="4">
                  <c:v>230.02</c:v>
                </c:pt>
              </c:numCache>
            </c:numRef>
          </c:val>
          <c:smooth val="0"/>
          <c:extLst>
            <c:ext xmlns:c16="http://schemas.microsoft.com/office/drawing/2014/chart" uri="{C3380CC4-5D6E-409C-BE32-E72D297353CC}">
              <c16:uniqueId val="{00000001-3228-402A-825C-463F377D3710}"/>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【1,209.40】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【219.46】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【74.48】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Q63"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滋賀県　日野町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特定環境保全公共下水道</v>
      </c>
      <c r="Q8" s="71"/>
      <c r="R8" s="71"/>
      <c r="S8" s="71"/>
      <c r="T8" s="71"/>
      <c r="U8" s="71"/>
      <c r="V8" s="71"/>
      <c r="W8" s="71" t="str">
        <f>データ!L6</f>
        <v>D2</v>
      </c>
      <c r="X8" s="71"/>
      <c r="Y8" s="71"/>
      <c r="Z8" s="71"/>
      <c r="AA8" s="71"/>
      <c r="AB8" s="71"/>
      <c r="AC8" s="71"/>
      <c r="AD8" s="72" t="str">
        <f>データ!$M$6</f>
        <v>非設置</v>
      </c>
      <c r="AE8" s="72"/>
      <c r="AF8" s="72"/>
      <c r="AG8" s="72"/>
      <c r="AH8" s="72"/>
      <c r="AI8" s="72"/>
      <c r="AJ8" s="72"/>
      <c r="AK8" s="3"/>
      <c r="AL8" s="68">
        <f>データ!S6</f>
        <v>21479</v>
      </c>
      <c r="AM8" s="68"/>
      <c r="AN8" s="68"/>
      <c r="AO8" s="68"/>
      <c r="AP8" s="68"/>
      <c r="AQ8" s="68"/>
      <c r="AR8" s="68"/>
      <c r="AS8" s="68"/>
      <c r="AT8" s="67">
        <f>データ!T6</f>
        <v>117.6</v>
      </c>
      <c r="AU8" s="67"/>
      <c r="AV8" s="67"/>
      <c r="AW8" s="67"/>
      <c r="AX8" s="67"/>
      <c r="AY8" s="67"/>
      <c r="AZ8" s="67"/>
      <c r="BA8" s="67"/>
      <c r="BB8" s="67">
        <f>データ!U6</f>
        <v>182.64</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38.229999999999997</v>
      </c>
      <c r="Q10" s="67"/>
      <c r="R10" s="67"/>
      <c r="S10" s="67"/>
      <c r="T10" s="67"/>
      <c r="U10" s="67"/>
      <c r="V10" s="67"/>
      <c r="W10" s="67">
        <f>データ!Q6</f>
        <v>92.1</v>
      </c>
      <c r="X10" s="67"/>
      <c r="Y10" s="67"/>
      <c r="Z10" s="67"/>
      <c r="AA10" s="67"/>
      <c r="AB10" s="67"/>
      <c r="AC10" s="67"/>
      <c r="AD10" s="68">
        <f>データ!R6</f>
        <v>2900</v>
      </c>
      <c r="AE10" s="68"/>
      <c r="AF10" s="68"/>
      <c r="AG10" s="68"/>
      <c r="AH10" s="68"/>
      <c r="AI10" s="68"/>
      <c r="AJ10" s="68"/>
      <c r="AK10" s="2"/>
      <c r="AL10" s="68">
        <f>データ!V6</f>
        <v>8195</v>
      </c>
      <c r="AM10" s="68"/>
      <c r="AN10" s="68"/>
      <c r="AO10" s="68"/>
      <c r="AP10" s="68"/>
      <c r="AQ10" s="68"/>
      <c r="AR10" s="68"/>
      <c r="AS10" s="68"/>
      <c r="AT10" s="67">
        <f>データ!W6</f>
        <v>2.94</v>
      </c>
      <c r="AU10" s="67"/>
      <c r="AV10" s="67"/>
      <c r="AW10" s="67"/>
      <c r="AX10" s="67"/>
      <c r="AY10" s="67"/>
      <c r="AZ10" s="67"/>
      <c r="BA10" s="67"/>
      <c r="BB10" s="67">
        <f>データ!X6</f>
        <v>2787.41</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109</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110</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111</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【1,209.40】</v>
      </c>
      <c r="I86" s="26" t="str">
        <f>データ!CA6</f>
        <v>【74.48】</v>
      </c>
      <c r="J86" s="26" t="str">
        <f>データ!CL6</f>
        <v>【219.46】</v>
      </c>
      <c r="K86" s="26" t="str">
        <f>データ!CW6</f>
        <v>【42.82】</v>
      </c>
      <c r="L86" s="26" t="str">
        <f>データ!DH6</f>
        <v>【83.36】</v>
      </c>
      <c r="M86" s="26" t="s">
        <v>43</v>
      </c>
      <c r="N86" s="26" t="s">
        <v>43</v>
      </c>
      <c r="O86" s="26" t="str">
        <f>データ!EO6</f>
        <v>【0.12】</v>
      </c>
    </row>
  </sheetData>
  <sheetProtection algorithmName="SHA-512" hashValue="pLZUq7pmPj+yXhOL9VV4tIfJ1WI2A/YdcDrEKU8/P5fTfUxsZQQZrrw66yVtAgYnIH+5MnWPVU/GKmA+16WnUw==" saltValue="9bsbrJ7Kyu52/u1ETbFB3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76" t="s">
        <v>53</v>
      </c>
      <c r="I3" s="77"/>
      <c r="J3" s="77"/>
      <c r="K3" s="77"/>
      <c r="L3" s="77"/>
      <c r="M3" s="77"/>
      <c r="N3" s="77"/>
      <c r="O3" s="77"/>
      <c r="P3" s="77"/>
      <c r="Q3" s="77"/>
      <c r="R3" s="77"/>
      <c r="S3" s="77"/>
      <c r="T3" s="77"/>
      <c r="U3" s="77"/>
      <c r="V3" s="77"/>
      <c r="W3" s="77"/>
      <c r="X3" s="78"/>
      <c r="Y3" s="82" t="s">
        <v>54</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28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55</v>
      </c>
      <c r="B4" s="30"/>
      <c r="C4" s="30"/>
      <c r="D4" s="30"/>
      <c r="E4" s="30"/>
      <c r="F4" s="30"/>
      <c r="G4" s="30"/>
      <c r="H4" s="79"/>
      <c r="I4" s="80"/>
      <c r="J4" s="80"/>
      <c r="K4" s="80"/>
      <c r="L4" s="80"/>
      <c r="M4" s="80"/>
      <c r="N4" s="80"/>
      <c r="O4" s="80"/>
      <c r="P4" s="80"/>
      <c r="Q4" s="80"/>
      <c r="R4" s="80"/>
      <c r="S4" s="80"/>
      <c r="T4" s="80"/>
      <c r="U4" s="80"/>
      <c r="V4" s="80"/>
      <c r="W4" s="80"/>
      <c r="X4" s="81"/>
      <c r="Y4" s="75" t="s">
        <v>56</v>
      </c>
      <c r="Z4" s="75"/>
      <c r="AA4" s="75"/>
      <c r="AB4" s="75"/>
      <c r="AC4" s="75"/>
      <c r="AD4" s="75"/>
      <c r="AE4" s="75"/>
      <c r="AF4" s="75"/>
      <c r="AG4" s="75"/>
      <c r="AH4" s="75"/>
      <c r="AI4" s="75"/>
      <c r="AJ4" s="75" t="s">
        <v>57</v>
      </c>
      <c r="AK4" s="75"/>
      <c r="AL4" s="75"/>
      <c r="AM4" s="75"/>
      <c r="AN4" s="75"/>
      <c r="AO4" s="75"/>
      <c r="AP4" s="75"/>
      <c r="AQ4" s="75"/>
      <c r="AR4" s="75"/>
      <c r="AS4" s="75"/>
      <c r="AT4" s="75"/>
      <c r="AU4" s="75" t="s">
        <v>58</v>
      </c>
      <c r="AV4" s="75"/>
      <c r="AW4" s="75"/>
      <c r="AX4" s="75"/>
      <c r="AY4" s="75"/>
      <c r="AZ4" s="75"/>
      <c r="BA4" s="75"/>
      <c r="BB4" s="75"/>
      <c r="BC4" s="75"/>
      <c r="BD4" s="75"/>
      <c r="BE4" s="75"/>
      <c r="BF4" s="75" t="s">
        <v>59</v>
      </c>
      <c r="BG4" s="75"/>
      <c r="BH4" s="75"/>
      <c r="BI4" s="75"/>
      <c r="BJ4" s="75"/>
      <c r="BK4" s="75"/>
      <c r="BL4" s="75"/>
      <c r="BM4" s="75"/>
      <c r="BN4" s="75"/>
      <c r="BO4" s="75"/>
      <c r="BP4" s="75"/>
      <c r="BQ4" s="75" t="s">
        <v>60</v>
      </c>
      <c r="BR4" s="75"/>
      <c r="BS4" s="75"/>
      <c r="BT4" s="75"/>
      <c r="BU4" s="75"/>
      <c r="BV4" s="75"/>
      <c r="BW4" s="75"/>
      <c r="BX4" s="75"/>
      <c r="BY4" s="75"/>
      <c r="BZ4" s="75"/>
      <c r="CA4" s="75"/>
      <c r="CB4" s="75" t="s">
        <v>61</v>
      </c>
      <c r="CC4" s="75"/>
      <c r="CD4" s="75"/>
      <c r="CE4" s="75"/>
      <c r="CF4" s="75"/>
      <c r="CG4" s="75"/>
      <c r="CH4" s="75"/>
      <c r="CI4" s="75"/>
      <c r="CJ4" s="75"/>
      <c r="CK4" s="75"/>
      <c r="CL4" s="75"/>
      <c r="CM4" s="75" t="s">
        <v>62</v>
      </c>
      <c r="CN4" s="75"/>
      <c r="CO4" s="75"/>
      <c r="CP4" s="75"/>
      <c r="CQ4" s="75"/>
      <c r="CR4" s="75"/>
      <c r="CS4" s="75"/>
      <c r="CT4" s="75"/>
      <c r="CU4" s="75"/>
      <c r="CV4" s="75"/>
      <c r="CW4" s="75"/>
      <c r="CX4" s="75" t="s">
        <v>63</v>
      </c>
      <c r="CY4" s="75"/>
      <c r="CZ4" s="75"/>
      <c r="DA4" s="75"/>
      <c r="DB4" s="75"/>
      <c r="DC4" s="75"/>
      <c r="DD4" s="75"/>
      <c r="DE4" s="75"/>
      <c r="DF4" s="75"/>
      <c r="DG4" s="75"/>
      <c r="DH4" s="75"/>
      <c r="DI4" s="75" t="s">
        <v>64</v>
      </c>
      <c r="DJ4" s="75"/>
      <c r="DK4" s="75"/>
      <c r="DL4" s="75"/>
      <c r="DM4" s="75"/>
      <c r="DN4" s="75"/>
      <c r="DO4" s="75"/>
      <c r="DP4" s="75"/>
      <c r="DQ4" s="75"/>
      <c r="DR4" s="75"/>
      <c r="DS4" s="75"/>
      <c r="DT4" s="75" t="s">
        <v>65</v>
      </c>
      <c r="DU4" s="75"/>
      <c r="DV4" s="75"/>
      <c r="DW4" s="75"/>
      <c r="DX4" s="75"/>
      <c r="DY4" s="75"/>
      <c r="DZ4" s="75"/>
      <c r="EA4" s="75"/>
      <c r="EB4" s="75"/>
      <c r="EC4" s="75"/>
      <c r="ED4" s="75"/>
      <c r="EE4" s="75" t="s">
        <v>66</v>
      </c>
      <c r="EF4" s="75"/>
      <c r="EG4" s="75"/>
      <c r="EH4" s="75"/>
      <c r="EI4" s="75"/>
      <c r="EJ4" s="75"/>
      <c r="EK4" s="75"/>
      <c r="EL4" s="75"/>
      <c r="EM4" s="75"/>
      <c r="EN4" s="75"/>
      <c r="EO4" s="75"/>
    </row>
    <row r="5" spans="1:145"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5" s="36" customFormat="1" x14ac:dyDescent="0.15">
      <c r="A6" s="28" t="s">
        <v>95</v>
      </c>
      <c r="B6" s="33">
        <f>B7</f>
        <v>2018</v>
      </c>
      <c r="C6" s="33">
        <f t="shared" ref="C6:X6" si="3">C7</f>
        <v>253839</v>
      </c>
      <c r="D6" s="33">
        <f t="shared" si="3"/>
        <v>47</v>
      </c>
      <c r="E6" s="33">
        <f t="shared" si="3"/>
        <v>17</v>
      </c>
      <c r="F6" s="33">
        <f t="shared" si="3"/>
        <v>4</v>
      </c>
      <c r="G6" s="33">
        <f t="shared" si="3"/>
        <v>0</v>
      </c>
      <c r="H6" s="33" t="str">
        <f t="shared" si="3"/>
        <v>滋賀県　日野町</v>
      </c>
      <c r="I6" s="33" t="str">
        <f t="shared" si="3"/>
        <v>法非適用</v>
      </c>
      <c r="J6" s="33" t="str">
        <f t="shared" si="3"/>
        <v>下水道事業</v>
      </c>
      <c r="K6" s="33" t="str">
        <f t="shared" si="3"/>
        <v>特定環境保全公共下水道</v>
      </c>
      <c r="L6" s="33" t="str">
        <f t="shared" si="3"/>
        <v>D2</v>
      </c>
      <c r="M6" s="33" t="str">
        <f t="shared" si="3"/>
        <v>非設置</v>
      </c>
      <c r="N6" s="34" t="str">
        <f t="shared" si="3"/>
        <v>-</v>
      </c>
      <c r="O6" s="34" t="str">
        <f t="shared" si="3"/>
        <v>該当数値なし</v>
      </c>
      <c r="P6" s="34">
        <f t="shared" si="3"/>
        <v>38.229999999999997</v>
      </c>
      <c r="Q6" s="34">
        <f t="shared" si="3"/>
        <v>92.1</v>
      </c>
      <c r="R6" s="34">
        <f t="shared" si="3"/>
        <v>2900</v>
      </c>
      <c r="S6" s="34">
        <f t="shared" si="3"/>
        <v>21479</v>
      </c>
      <c r="T6" s="34">
        <f t="shared" si="3"/>
        <v>117.6</v>
      </c>
      <c r="U6" s="34">
        <f t="shared" si="3"/>
        <v>182.64</v>
      </c>
      <c r="V6" s="34">
        <f t="shared" si="3"/>
        <v>8195</v>
      </c>
      <c r="W6" s="34">
        <f t="shared" si="3"/>
        <v>2.94</v>
      </c>
      <c r="X6" s="34">
        <f t="shared" si="3"/>
        <v>2787.41</v>
      </c>
      <c r="Y6" s="35">
        <f>IF(Y7="",NA(),Y7)</f>
        <v>83.01</v>
      </c>
      <c r="Z6" s="35">
        <f t="shared" ref="Z6:AH6" si="4">IF(Z7="",NA(),Z7)</f>
        <v>84.2</v>
      </c>
      <c r="AA6" s="35">
        <f t="shared" si="4"/>
        <v>82.81</v>
      </c>
      <c r="AB6" s="35">
        <f t="shared" si="4"/>
        <v>73.95</v>
      </c>
      <c r="AC6" s="35">
        <f t="shared" si="4"/>
        <v>76.55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1379.04</v>
      </c>
      <c r="BG6" s="35">
        <f t="shared" ref="BG6:BO6" si="7">IF(BG7="",NA(),BG7)</f>
        <v>1167.54</v>
      </c>
      <c r="BH6" s="35">
        <f t="shared" si="7"/>
        <v>1208.6300000000001</v>
      </c>
      <c r="BI6" s="35">
        <f t="shared" si="7"/>
        <v>1446.06</v>
      </c>
      <c r="BJ6" s="35">
        <f t="shared" si="7"/>
        <v>967.92</v>
      </c>
      <c r="BK6" s="35">
        <f t="shared" si="7"/>
        <v>1436</v>
      </c>
      <c r="BL6" s="35">
        <f t="shared" si="7"/>
        <v>1434.89</v>
      </c>
      <c r="BM6" s="35">
        <f t="shared" si="7"/>
        <v>1298.9100000000001</v>
      </c>
      <c r="BN6" s="35">
        <f t="shared" si="7"/>
        <v>1243.71</v>
      </c>
      <c r="BO6" s="35">
        <f t="shared" si="7"/>
        <v>1194.1500000000001</v>
      </c>
      <c r="BP6" s="34" t="str">
        <f>IF(BP7="","",IF(BP7="-","【-】","【"&amp;SUBSTITUTE(TEXT(BP7,"#,##0.00"),"-","△")&amp;"】"))</f>
        <v>【1,209.40】</v>
      </c>
      <c r="BQ6" s="35">
        <f>IF(BQ7="",NA(),BQ7)</f>
        <v>98.96</v>
      </c>
      <c r="BR6" s="35">
        <f t="shared" ref="BR6:BZ6" si="8">IF(BR7="",NA(),BR7)</f>
        <v>101.94</v>
      </c>
      <c r="BS6" s="35">
        <f t="shared" si="8"/>
        <v>82.84</v>
      </c>
      <c r="BT6" s="35">
        <f t="shared" si="8"/>
        <v>100.53</v>
      </c>
      <c r="BU6" s="35">
        <f t="shared" si="8"/>
        <v>101.44</v>
      </c>
      <c r="BV6" s="35">
        <f t="shared" si="8"/>
        <v>66.56</v>
      </c>
      <c r="BW6" s="35">
        <f t="shared" si="8"/>
        <v>66.22</v>
      </c>
      <c r="BX6" s="35">
        <f t="shared" si="8"/>
        <v>69.87</v>
      </c>
      <c r="BY6" s="35">
        <f t="shared" si="8"/>
        <v>74.3</v>
      </c>
      <c r="BZ6" s="35">
        <f t="shared" si="8"/>
        <v>72.260000000000005</v>
      </c>
      <c r="CA6" s="34" t="str">
        <f>IF(CA7="","",IF(CA7="-","【-】","【"&amp;SUBSTITUTE(TEXT(CA7,"#,##0.00"),"-","△")&amp;"】"))</f>
        <v>【74.48】</v>
      </c>
      <c r="CB6" s="35">
        <f>IF(CB7="",NA(),CB7)</f>
        <v>247.88</v>
      </c>
      <c r="CC6" s="35">
        <f t="shared" ref="CC6:CK6" si="9">IF(CC7="",NA(),CC7)</f>
        <v>234.71</v>
      </c>
      <c r="CD6" s="35">
        <f t="shared" si="9"/>
        <v>189.3</v>
      </c>
      <c r="CE6" s="35">
        <f t="shared" si="9"/>
        <v>156</v>
      </c>
      <c r="CF6" s="35">
        <f t="shared" si="9"/>
        <v>158.79</v>
      </c>
      <c r="CG6" s="35">
        <f t="shared" si="9"/>
        <v>244.29</v>
      </c>
      <c r="CH6" s="35">
        <f t="shared" si="9"/>
        <v>246.72</v>
      </c>
      <c r="CI6" s="35">
        <f t="shared" si="9"/>
        <v>234.96</v>
      </c>
      <c r="CJ6" s="35">
        <f t="shared" si="9"/>
        <v>221.81</v>
      </c>
      <c r="CK6" s="35">
        <f t="shared" si="9"/>
        <v>230.02</v>
      </c>
      <c r="CL6" s="34" t="str">
        <f>IF(CL7="","",IF(CL7="-","【-】","【"&amp;SUBSTITUTE(TEXT(CL7,"#,##0.00"),"-","△")&amp;"】"))</f>
        <v>【219.46】</v>
      </c>
      <c r="CM6" s="35">
        <f>IF(CM7="",NA(),CM7)</f>
        <v>97.27</v>
      </c>
      <c r="CN6" s="35">
        <f t="shared" ref="CN6:CV6" si="10">IF(CN7="",NA(),CN7)</f>
        <v>97.32</v>
      </c>
      <c r="CO6" s="35">
        <f t="shared" si="10"/>
        <v>91.52</v>
      </c>
      <c r="CP6" s="35">
        <f t="shared" si="10"/>
        <v>91.47</v>
      </c>
      <c r="CQ6" s="35" t="str">
        <f t="shared" si="10"/>
        <v>-</v>
      </c>
      <c r="CR6" s="35">
        <f t="shared" si="10"/>
        <v>43.58</v>
      </c>
      <c r="CS6" s="35">
        <f t="shared" si="10"/>
        <v>41.35</v>
      </c>
      <c r="CT6" s="35">
        <f t="shared" si="10"/>
        <v>42.9</v>
      </c>
      <c r="CU6" s="35">
        <f t="shared" si="10"/>
        <v>43.36</v>
      </c>
      <c r="CV6" s="35">
        <f t="shared" si="10"/>
        <v>42.56</v>
      </c>
      <c r="CW6" s="34" t="str">
        <f>IF(CW7="","",IF(CW7="-","【-】","【"&amp;SUBSTITUTE(TEXT(CW7,"#,##0.00"),"-","△")&amp;"】"))</f>
        <v>【42.82】</v>
      </c>
      <c r="CX6" s="35">
        <f>IF(CX7="",NA(),CX7)</f>
        <v>63.57</v>
      </c>
      <c r="CY6" s="35">
        <f t="shared" ref="CY6:DG6" si="11">IF(CY7="",NA(),CY7)</f>
        <v>65.52</v>
      </c>
      <c r="CZ6" s="35">
        <f t="shared" si="11"/>
        <v>68.02</v>
      </c>
      <c r="DA6" s="35">
        <f t="shared" si="11"/>
        <v>69.94</v>
      </c>
      <c r="DB6" s="35">
        <f t="shared" si="11"/>
        <v>71.78</v>
      </c>
      <c r="DC6" s="35">
        <f t="shared" si="11"/>
        <v>82.35</v>
      </c>
      <c r="DD6" s="35">
        <f t="shared" si="11"/>
        <v>82.9</v>
      </c>
      <c r="DE6" s="35">
        <f t="shared" si="11"/>
        <v>83.5</v>
      </c>
      <c r="DF6" s="35">
        <f t="shared" si="11"/>
        <v>83.06</v>
      </c>
      <c r="DG6" s="35">
        <f t="shared" si="11"/>
        <v>83.32</v>
      </c>
      <c r="DH6" s="34" t="str">
        <f>IF(DH7="","",IF(DH7="-","【-】","【"&amp;SUBSTITUTE(TEXT(DH7,"#,##0.00"),"-","△")&amp;"】"))</f>
        <v>【83.36】</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0.04</v>
      </c>
      <c r="EK6" s="35">
        <f t="shared" si="14"/>
        <v>7.0000000000000007E-2</v>
      </c>
      <c r="EL6" s="35">
        <f t="shared" si="14"/>
        <v>0.09</v>
      </c>
      <c r="EM6" s="35">
        <f t="shared" si="14"/>
        <v>0.09</v>
      </c>
      <c r="EN6" s="35">
        <f t="shared" si="14"/>
        <v>0.13</v>
      </c>
      <c r="EO6" s="34" t="str">
        <f>IF(EO7="","",IF(EO7="-","【-】","【"&amp;SUBSTITUTE(TEXT(EO7,"#,##0.00"),"-","△")&amp;"】"))</f>
        <v>【0.12】</v>
      </c>
    </row>
    <row r="7" spans="1:145" s="36" customFormat="1" x14ac:dyDescent="0.15">
      <c r="A7" s="28"/>
      <c r="B7" s="37">
        <v>2018</v>
      </c>
      <c r="C7" s="37">
        <v>253839</v>
      </c>
      <c r="D7" s="37">
        <v>47</v>
      </c>
      <c r="E7" s="37">
        <v>17</v>
      </c>
      <c r="F7" s="37">
        <v>4</v>
      </c>
      <c r="G7" s="37">
        <v>0</v>
      </c>
      <c r="H7" s="37" t="s">
        <v>96</v>
      </c>
      <c r="I7" s="37" t="s">
        <v>97</v>
      </c>
      <c r="J7" s="37" t="s">
        <v>98</v>
      </c>
      <c r="K7" s="37" t="s">
        <v>99</v>
      </c>
      <c r="L7" s="37" t="s">
        <v>100</v>
      </c>
      <c r="M7" s="37" t="s">
        <v>101</v>
      </c>
      <c r="N7" s="38" t="s">
        <v>102</v>
      </c>
      <c r="O7" s="38" t="s">
        <v>103</v>
      </c>
      <c r="P7" s="38">
        <v>38.229999999999997</v>
      </c>
      <c r="Q7" s="38">
        <v>92.1</v>
      </c>
      <c r="R7" s="38">
        <v>2900</v>
      </c>
      <c r="S7" s="38">
        <v>21479</v>
      </c>
      <c r="T7" s="38">
        <v>117.6</v>
      </c>
      <c r="U7" s="38">
        <v>182.64</v>
      </c>
      <c r="V7" s="38">
        <v>8195</v>
      </c>
      <c r="W7" s="38">
        <v>2.94</v>
      </c>
      <c r="X7" s="38">
        <v>2787.41</v>
      </c>
      <c r="Y7" s="38">
        <v>83.01</v>
      </c>
      <c r="Z7" s="38">
        <v>84.2</v>
      </c>
      <c r="AA7" s="38">
        <v>82.81</v>
      </c>
      <c r="AB7" s="38">
        <v>73.95</v>
      </c>
      <c r="AC7" s="38">
        <v>76.55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1379.04</v>
      </c>
      <c r="BG7" s="38">
        <v>1167.54</v>
      </c>
      <c r="BH7" s="38">
        <v>1208.6300000000001</v>
      </c>
      <c r="BI7" s="38">
        <v>1446.06</v>
      </c>
      <c r="BJ7" s="38">
        <v>967.92</v>
      </c>
      <c r="BK7" s="38">
        <v>1436</v>
      </c>
      <c r="BL7" s="38">
        <v>1434.89</v>
      </c>
      <c r="BM7" s="38">
        <v>1298.9100000000001</v>
      </c>
      <c r="BN7" s="38">
        <v>1243.71</v>
      </c>
      <c r="BO7" s="38">
        <v>1194.1500000000001</v>
      </c>
      <c r="BP7" s="38">
        <v>1209.4000000000001</v>
      </c>
      <c r="BQ7" s="38">
        <v>98.96</v>
      </c>
      <c r="BR7" s="38">
        <v>101.94</v>
      </c>
      <c r="BS7" s="38">
        <v>82.84</v>
      </c>
      <c r="BT7" s="38">
        <v>100.53</v>
      </c>
      <c r="BU7" s="38">
        <v>101.44</v>
      </c>
      <c r="BV7" s="38">
        <v>66.56</v>
      </c>
      <c r="BW7" s="38">
        <v>66.22</v>
      </c>
      <c r="BX7" s="38">
        <v>69.87</v>
      </c>
      <c r="BY7" s="38">
        <v>74.3</v>
      </c>
      <c r="BZ7" s="38">
        <v>72.260000000000005</v>
      </c>
      <c r="CA7" s="38">
        <v>74.48</v>
      </c>
      <c r="CB7" s="38">
        <v>247.88</v>
      </c>
      <c r="CC7" s="38">
        <v>234.71</v>
      </c>
      <c r="CD7" s="38">
        <v>189.3</v>
      </c>
      <c r="CE7" s="38">
        <v>156</v>
      </c>
      <c r="CF7" s="38">
        <v>158.79</v>
      </c>
      <c r="CG7" s="38">
        <v>244.29</v>
      </c>
      <c r="CH7" s="38">
        <v>246.72</v>
      </c>
      <c r="CI7" s="38">
        <v>234.96</v>
      </c>
      <c r="CJ7" s="38">
        <v>221.81</v>
      </c>
      <c r="CK7" s="38">
        <v>230.02</v>
      </c>
      <c r="CL7" s="38">
        <v>219.46</v>
      </c>
      <c r="CM7" s="38">
        <v>97.27</v>
      </c>
      <c r="CN7" s="38">
        <v>97.32</v>
      </c>
      <c r="CO7" s="38">
        <v>91.52</v>
      </c>
      <c r="CP7" s="38">
        <v>91.47</v>
      </c>
      <c r="CQ7" s="38" t="s">
        <v>102</v>
      </c>
      <c r="CR7" s="38">
        <v>43.58</v>
      </c>
      <c r="CS7" s="38">
        <v>41.35</v>
      </c>
      <c r="CT7" s="38">
        <v>42.9</v>
      </c>
      <c r="CU7" s="38">
        <v>43.36</v>
      </c>
      <c r="CV7" s="38">
        <v>42.56</v>
      </c>
      <c r="CW7" s="38">
        <v>42.82</v>
      </c>
      <c r="CX7" s="38">
        <v>63.57</v>
      </c>
      <c r="CY7" s="38">
        <v>65.52</v>
      </c>
      <c r="CZ7" s="38">
        <v>68.02</v>
      </c>
      <c r="DA7" s="38">
        <v>69.94</v>
      </c>
      <c r="DB7" s="38">
        <v>71.78</v>
      </c>
      <c r="DC7" s="38">
        <v>82.35</v>
      </c>
      <c r="DD7" s="38">
        <v>82.9</v>
      </c>
      <c r="DE7" s="38">
        <v>83.5</v>
      </c>
      <c r="DF7" s="38">
        <v>83.06</v>
      </c>
      <c r="DG7" s="38">
        <v>83.32</v>
      </c>
      <c r="DH7" s="38">
        <v>83.36</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0.04</v>
      </c>
      <c r="EK7" s="38">
        <v>7.0000000000000007E-2</v>
      </c>
      <c r="EL7" s="38">
        <v>0.09</v>
      </c>
      <c r="EM7" s="38">
        <v>0.09</v>
      </c>
      <c r="EN7" s="38">
        <v>0.13</v>
      </c>
      <c r="EO7" s="38">
        <v>0.12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104</v>
      </c>
      <c r="C9" s="40" t="s">
        <v>105</v>
      </c>
      <c r="D9" s="40" t="s">
        <v>106</v>
      </c>
      <c r="E9" s="40" t="s">
        <v>107</v>
      </c>
      <c r="F9" s="40" t="s">
        <v>108</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岩﨑</cp:lastModifiedBy>
  <cp:lastPrinted>2020-02-28T05:54:46Z</cp:lastPrinted>
  <dcterms:created xsi:type="dcterms:W3CDTF">2019-12-05T05:13:03Z</dcterms:created>
  <dcterms:modified xsi:type="dcterms:W3CDTF">2020-02-28T05:54:47Z</dcterms:modified>
  <cp:category/>
</cp:coreProperties>
</file>