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_財政課\110_財政\004_調査\経営比較分析\R1\02_各課報告\農村下水道課\"/>
    </mc:Choice>
  </mc:AlternateContent>
  <workbookProtection workbookAlgorithmName="SHA-512" workbookHashValue="Dr9A43Vo4qXUaAUrut68fe8JXL6K5UL4ISU1Adgt1R763p24MZmLntwStlp/ZnxfZw3QHLKLzzVeXYDjKa5Org==" workbookSaltValue="FKhuSzNjHx9NqtDzWLhT9Q==" workbookSpinCount="100000" lockStructure="1"/>
  <bookViews>
    <workbookView xWindow="0" yWindow="0" windowWidth="20490" windowHeight="74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<sst xmlns="http://schemas.openxmlformats.org/spreadsheetml/2006/main" count="228" uniqueCount="114">
  <si>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</si>
  <si>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</si>
  <si>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</si>
  <si>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</si>
  <si>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</si>
  <si>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</si>
  <si>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</si>
  <si>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</si>
  <si>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</si>
  <si>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</si>
  <si>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</si>
  <si>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</si>
  <si>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</si>
  <si>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</si>
  <si>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</si>
  <si>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</si>
  <si>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</si>
  <si>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</si>
  <si>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</si>
  <si>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</si>
  <si>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</si>
  <si>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</si>
  <si>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</si>
  <si>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</si>
  <si>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</si>
  <si>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</si>
  <si>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</si>
  <si>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</si>
  <si>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</si>
  <si>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</si>
  <si>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</si>
  <si>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</si>
  <si>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</si>
  <si>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</si>
  <si>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</si>
  <si>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</si>
  <si>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</si>
  <si>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</si>
  <si>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</si>
  <si>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</si>
  <si>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</si>
  <si>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</si>
  <si>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</si>
  <si>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</si>
  <si>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</si>
  <si>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</si>
  <si>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</si>
  <si>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</si>
  <si>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</si>
  <si>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</si>
  <si>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</si>
  <si>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</si>
  <si>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</si>
  <si>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</si>
  <si>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</si>
  <si>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</si>
  <si>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</si>
  <si>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</si>
  <si>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</si>
  <si>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</si>
  <si>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</si>
  <si>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</si>
  <si>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</si>
  <si>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</si>
  <si>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</si>
  <si>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</si>
  <si>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</si>
  <si>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</si>
  <si>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</si>
  <si>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</si>
  <si>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</si>
  <si>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</si>
  <si>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</si>
  <si>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</si>
  <si>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</si>
  <si>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</si>
  <si>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</si>
  <si>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</si>
  <si>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</si>
  <si>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</si>
  <si>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</si>
  <si>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</si>
  <si>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</si>
  <si>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</si>
  <si>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</si>
  <si>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</si>
  <si>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</si>
  <si>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</si>
  <si>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</si>
  <si>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</si>
  <si>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</si>
  <si>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</si>
  <si>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</si>
  <si>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</si>
  <si>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</si>
  <si>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</si>
  <si>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</si>
  <si>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</si>
  <si>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</si>
  <si>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</si>
  <si>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</si>
  <si>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</si>
  <si>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</si>
  <si>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</si>
  <si>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</si>
  <si>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</si>
  <si>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</si>
  <si>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</si>
  <si>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</si>
  <si>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</si>
  <si>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</si>
  <si>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</si>
  <si>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平成２７年度から公共下水道への接続を行っていますが、今後も計画的に接続を行い、維持管理費の削減に努めま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平成３０年度の経費回収率は、前年度とほぼ同水準でした。公共下水道接続に伴う経費を毎年計上しており、短期的に経費回収率の改善は見込めません。しかし、公共下水道を合わせた市全体の経費として考えるならば、長期的には接続による効果が出るものと考えています。
⑥汚水処理原価
　類似団体平均値を下回っており、効率的に汚水を処理していると考えていますが、さらなる費用抑制への努力を行います。
⑦施設利用率
　類似団体平均値を上回っていますが、水洗化率がほぼ上限に達しているため、今後は、人口減少の影響による縮減が避けられない見通しです。
⑧水洗化率
　近年、９９％前後を維持しています。 
</t>
    <phoneticPr fontId="4"/>
  </si>
  <si>
    <t>　農業集落排水事業の処理汚水量は、人口減少や節水器具の普及に伴い、公共下水道への接続による処理汚水量の減少分以外についても減少傾向が続く見込みです。つまり、今後は収入の縮減が避けられない経営環境にあります。
　この課題を認識し、維持管理費の削減に取り組むと同時に、市民の生活環境を守る責務を果たすため、これからも適切な汚水処理に努めます。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</si>
</sst>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BC-457B-8E30-3AF21850F935}"/>
            </c:ext>
          </c:extLst>
        </c:ser>
        <c:dLbls>
          <c:showLegendKey val="0"/>
          <c:showVal val="0"/>
          <c:showCatName val="0"/>
          <c:showSerName val="0"/>
          <c:showPercent val="0"/>
          <c:showBubbleSize val="0"/>
        </c:dLbls>
        <c:gapWidth val="150"/>
        <c:axId val="396831720"/>
        <c:axId val="39683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3FBC-457B-8E30-3AF21850F935}"/>
            </c:ext>
          </c:extLst>
        </c:ser>
        <c:dLbls>
          <c:showLegendKey val="0"/>
          <c:showVal val="0"/>
          <c:showCatName val="0"/>
          <c:showSerName val="0"/>
          <c:showPercent val="0"/>
          <c:showBubbleSize val="0"/>
        </c:dLbls>
        <c:marker val="1"/>
        <c:smooth val="0"/>
        <c:axId val="396831720"/>
        <c:axId val="396832104"/>
      </c:lineChart>
      <c:dateAx>
        <c:axId val="396831720"/>
        <c:scaling>
          <c:orientation val="minMax"/>
        </c:scaling>
        <c:delete val="1"/>
        <c:axPos val="b"/>
        <c:numFmt formatCode="ge" sourceLinked="1"/>
        <c:majorTickMark val="none"/>
        <c:minorTickMark val="none"/>
        <c:tickLblPos val="none"/>
        <c:crossAx val="396832104"/>
        <c:crosses val="autoZero"/>
        <c:auto val="1"/>
        <c:lblOffset val="100"/>
        <c:baseTimeUnit val="years"/>
      </c:dateAx>
      <c:valAx>
        <c:axId val="39683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3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73.069999999999993</c:v>
                </c:pt>
                <c:pt idx="1">
                  <c:v>71.989999999999995</c:v>
                </c:pt>
                <c:pt idx="2">
                  <c:v>66.33</c:v>
                </c:pt>
                <c:pt idx="3">
                  <c:v>63.22</c:v>
                </c:pt>
                <c:pt idx="4">
                  <c:v>61.5</c:v>
                </c:pt>
              </c:numCache>
            </c:numRef>
          </c:val>
          <c:extLst xmlns:c16r2="http://schemas.microsoft.com/office/drawing/2015/06/chart">
            <c:ext xmlns:c16="http://schemas.microsoft.com/office/drawing/2014/chart" uri="{C3380CC4-5D6E-409C-BE32-E72D297353CC}">
              <c16:uniqueId val="{00000000-387C-4C8A-87FF-C5376C74FFAA}"/>
            </c:ext>
          </c:extLst>
        </c:ser>
        <c:dLbls>
          <c:showLegendKey val="0"/>
          <c:showVal val="0"/>
          <c:showCatName val="0"/>
          <c:showSerName val="0"/>
          <c:showPercent val="0"/>
          <c:showBubbleSize val="0"/>
        </c:dLbls>
        <c:gapWidth val="150"/>
        <c:axId val="397182584"/>
        <c:axId val="3971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387C-4C8A-87FF-C5376C74FFAA}"/>
            </c:ext>
          </c:extLst>
        </c:ser>
        <c:dLbls>
          <c:showLegendKey val="0"/>
          <c:showVal val="0"/>
          <c:showCatName val="0"/>
          <c:showSerName val="0"/>
          <c:showPercent val="0"/>
          <c:showBubbleSize val="0"/>
        </c:dLbls>
        <c:marker val="1"/>
        <c:smooth val="0"/>
        <c:axId val="397182584"/>
        <c:axId val="397182976"/>
      </c:lineChart>
      <c:dateAx>
        <c:axId val="397182584"/>
        <c:scaling>
          <c:orientation val="minMax"/>
        </c:scaling>
        <c:delete val="1"/>
        <c:axPos val="b"/>
        <c:numFmt formatCode="ge" sourceLinked="1"/>
        <c:majorTickMark val="none"/>
        <c:minorTickMark val="none"/>
        <c:tickLblPos val="none"/>
        <c:crossAx val="397182976"/>
        <c:crosses val="autoZero"/>
        <c:auto val="1"/>
        <c:lblOffset val="100"/>
        <c:baseTimeUnit val="years"/>
      </c:dateAx>
      <c:valAx>
        <c:axId val="3971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8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99.13</c:v>
                </c:pt>
                <c:pt idx="1">
                  <c:v>99.1</c:v>
                </c:pt>
                <c:pt idx="2">
                  <c:v>99.14</c:v>
                </c:pt>
                <c:pt idx="3">
                  <c:v>99.19</c:v>
                </c:pt>
                <c:pt idx="4">
                  <c:v>99.33</c:v>
                </c:pt>
              </c:numCache>
            </c:numRef>
          </c:val>
          <c:extLst xmlns:c16r2="http://schemas.microsoft.com/office/drawing/2015/06/chart">
            <c:ext xmlns:c16="http://schemas.microsoft.com/office/drawing/2014/chart" uri="{C3380CC4-5D6E-409C-BE32-E72D297353CC}">
              <c16:uniqueId val="{00000000-AD14-41AA-BCB7-CCD05D0E731C}"/>
            </c:ext>
          </c:extLst>
        </c:ser>
        <c:dLbls>
          <c:showLegendKey val="0"/>
          <c:showVal val="0"/>
          <c:showCatName val="0"/>
          <c:showSerName val="0"/>
          <c:showPercent val="0"/>
          <c:showBubbleSize val="0"/>
        </c:dLbls>
        <c:gapWidth val="150"/>
        <c:axId val="397184152"/>
        <c:axId val="39706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AD14-41AA-BCB7-CCD05D0E731C}"/>
            </c:ext>
          </c:extLst>
        </c:ser>
        <c:dLbls>
          <c:showLegendKey val="0"/>
          <c:showVal val="0"/>
          <c:showCatName val="0"/>
          <c:showSerName val="0"/>
          <c:showPercent val="0"/>
          <c:showBubbleSize val="0"/>
        </c:dLbls>
        <c:marker val="1"/>
        <c:smooth val="0"/>
        <c:axId val="397184152"/>
        <c:axId val="397068968"/>
      </c:lineChart>
      <c:dateAx>
        <c:axId val="397184152"/>
        <c:scaling>
          <c:orientation val="minMax"/>
        </c:scaling>
        <c:delete val="1"/>
        <c:axPos val="b"/>
        <c:numFmt formatCode="ge" sourceLinked="1"/>
        <c:majorTickMark val="none"/>
        <c:minorTickMark val="none"/>
        <c:tickLblPos val="none"/>
        <c:crossAx val="397068968"/>
        <c:crosses val="autoZero"/>
        <c:auto val="1"/>
        <c:lblOffset val="100"/>
        <c:baseTimeUnit val="years"/>
      </c:dateAx>
      <c:valAx>
        <c:axId val="39706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81.47</c:v>
                </c:pt>
                <c:pt idx="1">
                  <c:v>82.78</c:v>
                </c:pt>
                <c:pt idx="2">
                  <c:v>82.26</c:v>
                </c:pt>
                <c:pt idx="3">
                  <c:v>82.52</c:v>
                </c:pt>
                <c:pt idx="4">
                  <c:v>82.14</c:v>
                </c:pt>
              </c:numCache>
            </c:numRef>
          </c:val>
          <c:extLst xmlns:c16r2="http://schemas.microsoft.com/office/drawing/2015/06/chart">
            <c:ext xmlns:c16="http://schemas.microsoft.com/office/drawing/2014/chart" uri="{C3380CC4-5D6E-409C-BE32-E72D297353CC}">
              <c16:uniqueId val="{00000000-8141-4BC9-9047-6B3B1D88CC88}"/>
            </c:ext>
          </c:extLst>
        </c:ser>
        <c:dLbls>
          <c:showLegendKey val="0"/>
          <c:showVal val="0"/>
          <c:showCatName val="0"/>
          <c:showSerName val="0"/>
          <c:showPercent val="0"/>
          <c:showBubbleSize val="0"/>
        </c:dLbls>
        <c:gapWidth val="150"/>
        <c:axId val="347743408"/>
        <c:axId val="39684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41-4BC9-9047-6B3B1D88CC88}"/>
            </c:ext>
          </c:extLst>
        </c:ser>
        <c:dLbls>
          <c:showLegendKey val="0"/>
          <c:showVal val="0"/>
          <c:showCatName val="0"/>
          <c:showSerName val="0"/>
          <c:showPercent val="0"/>
          <c:showBubbleSize val="0"/>
        </c:dLbls>
        <c:marker val="1"/>
        <c:smooth val="0"/>
        <c:axId val="347743408"/>
        <c:axId val="396844776"/>
      </c:lineChart>
      <c:dateAx>
        <c:axId val="347743408"/>
        <c:scaling>
          <c:orientation val="minMax"/>
        </c:scaling>
        <c:delete val="1"/>
        <c:axPos val="b"/>
        <c:numFmt formatCode="ge" sourceLinked="1"/>
        <c:majorTickMark val="none"/>
        <c:minorTickMark val="none"/>
        <c:tickLblPos val="none"/>
        <c:crossAx val="396844776"/>
        <c:crosses val="autoZero"/>
        <c:auto val="1"/>
        <c:lblOffset val="100"/>
        <c:baseTimeUnit val="years"/>
      </c:dateAx>
      <c:valAx>
        <c:axId val="39684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4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97-4EBE-A503-EE620B77534F}"/>
            </c:ext>
          </c:extLst>
        </c:ser>
        <c:dLbls>
          <c:showLegendKey val="0"/>
          <c:showVal val="0"/>
          <c:showCatName val="0"/>
          <c:showSerName val="0"/>
          <c:showPercent val="0"/>
          <c:showBubbleSize val="0"/>
        </c:dLbls>
        <c:gapWidth val="150"/>
        <c:axId val="396894288"/>
        <c:axId val="39689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97-4EBE-A503-EE620B77534F}"/>
            </c:ext>
          </c:extLst>
        </c:ser>
        <c:dLbls>
          <c:showLegendKey val="0"/>
          <c:showVal val="0"/>
          <c:showCatName val="0"/>
          <c:showSerName val="0"/>
          <c:showPercent val="0"/>
          <c:showBubbleSize val="0"/>
        </c:dLbls>
        <c:marker val="1"/>
        <c:smooth val="0"/>
        <c:axId val="396894288"/>
        <c:axId val="396898768"/>
      </c:lineChart>
      <c:dateAx>
        <c:axId val="396894288"/>
        <c:scaling>
          <c:orientation val="minMax"/>
        </c:scaling>
        <c:delete val="1"/>
        <c:axPos val="b"/>
        <c:numFmt formatCode="ge" sourceLinked="1"/>
        <c:majorTickMark val="none"/>
        <c:minorTickMark val="none"/>
        <c:tickLblPos val="none"/>
        <c:crossAx val="396898768"/>
        <c:crosses val="autoZero"/>
        <c:auto val="1"/>
        <c:lblOffset val="100"/>
        <c:baseTimeUnit val="years"/>
      </c:dateAx>
      <c:valAx>
        <c:axId val="39689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9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25-4BF6-8DF6-3F856A1D28F6}"/>
            </c:ext>
          </c:extLst>
        </c:ser>
        <c:dLbls>
          <c:showLegendKey val="0"/>
          <c:showVal val="0"/>
          <c:showCatName val="0"/>
          <c:showSerName val="0"/>
          <c:showPercent val="0"/>
          <c:showBubbleSize val="0"/>
        </c:dLbls>
        <c:gapWidth val="150"/>
        <c:axId val="396562968"/>
        <c:axId val="3965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5-4BF6-8DF6-3F856A1D28F6}"/>
            </c:ext>
          </c:extLst>
        </c:ser>
        <c:dLbls>
          <c:showLegendKey val="0"/>
          <c:showVal val="0"/>
          <c:showCatName val="0"/>
          <c:showSerName val="0"/>
          <c:showPercent val="0"/>
          <c:showBubbleSize val="0"/>
        </c:dLbls>
        <c:marker val="1"/>
        <c:smooth val="0"/>
        <c:axId val="396562968"/>
        <c:axId val="396563360"/>
      </c:lineChart>
      <c:dateAx>
        <c:axId val="396562968"/>
        <c:scaling>
          <c:orientation val="minMax"/>
        </c:scaling>
        <c:delete val="1"/>
        <c:axPos val="b"/>
        <c:numFmt formatCode="ge" sourceLinked="1"/>
        <c:majorTickMark val="none"/>
        <c:minorTickMark val="none"/>
        <c:tickLblPos val="none"/>
        <c:crossAx val="396563360"/>
        <c:crosses val="autoZero"/>
        <c:auto val="1"/>
        <c:lblOffset val="100"/>
        <c:baseTimeUnit val="years"/>
      </c:dateAx>
      <c:valAx>
        <c:axId val="3965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6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5D-41E1-9583-AD7937707166}"/>
            </c:ext>
          </c:extLst>
        </c:ser>
        <c:dLbls>
          <c:showLegendKey val="0"/>
          <c:showVal val="0"/>
          <c:showCatName val="0"/>
          <c:showSerName val="0"/>
          <c:showPercent val="0"/>
          <c:showBubbleSize val="0"/>
        </c:dLbls>
        <c:gapWidth val="150"/>
        <c:axId val="396564536"/>
        <c:axId val="3965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5D-41E1-9583-AD7937707166}"/>
            </c:ext>
          </c:extLst>
        </c:ser>
        <c:dLbls>
          <c:showLegendKey val="0"/>
          <c:showVal val="0"/>
          <c:showCatName val="0"/>
          <c:showSerName val="0"/>
          <c:showPercent val="0"/>
          <c:showBubbleSize val="0"/>
        </c:dLbls>
        <c:marker val="1"/>
        <c:smooth val="0"/>
        <c:axId val="396564536"/>
        <c:axId val="396564928"/>
      </c:lineChart>
      <c:dateAx>
        <c:axId val="396564536"/>
        <c:scaling>
          <c:orientation val="minMax"/>
        </c:scaling>
        <c:delete val="1"/>
        <c:axPos val="b"/>
        <c:numFmt formatCode="ge" sourceLinked="1"/>
        <c:majorTickMark val="none"/>
        <c:minorTickMark val="none"/>
        <c:tickLblPos val="none"/>
        <c:crossAx val="396564928"/>
        <c:crosses val="autoZero"/>
        <c:auto val="1"/>
        <c:lblOffset val="100"/>
        <c:baseTimeUnit val="years"/>
      </c:dateAx>
      <c:valAx>
        <c:axId val="3965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6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61-4F12-9FA5-329B7E0451D0}"/>
            </c:ext>
          </c:extLst>
        </c:ser>
        <c:dLbls>
          <c:showLegendKey val="0"/>
          <c:showVal val="0"/>
          <c:showCatName val="0"/>
          <c:showSerName val="0"/>
          <c:showPercent val="0"/>
          <c:showBubbleSize val="0"/>
        </c:dLbls>
        <c:gapWidth val="150"/>
        <c:axId val="396566104"/>
        <c:axId val="3968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61-4F12-9FA5-329B7E0451D0}"/>
            </c:ext>
          </c:extLst>
        </c:ser>
        <c:dLbls>
          <c:showLegendKey val="0"/>
          <c:showVal val="0"/>
          <c:showCatName val="0"/>
          <c:showSerName val="0"/>
          <c:showPercent val="0"/>
          <c:showBubbleSize val="0"/>
        </c:dLbls>
        <c:marker val="1"/>
        <c:smooth val="0"/>
        <c:axId val="396566104"/>
        <c:axId val="396816168"/>
      </c:lineChart>
      <c:dateAx>
        <c:axId val="396566104"/>
        <c:scaling>
          <c:orientation val="minMax"/>
        </c:scaling>
        <c:delete val="1"/>
        <c:axPos val="b"/>
        <c:numFmt formatCode="ge" sourceLinked="1"/>
        <c:majorTickMark val="none"/>
        <c:minorTickMark val="none"/>
        <c:tickLblPos val="none"/>
        <c:crossAx val="396816168"/>
        <c:crosses val="autoZero"/>
        <c:auto val="1"/>
        <c:lblOffset val="100"/>
        <c:baseTimeUnit val="years"/>
      </c:dateAx>
      <c:valAx>
        <c:axId val="3968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6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194.53</c:v>
                </c:pt>
                <c:pt idx="1">
                  <c:v>125.28</c:v>
                </c:pt>
                <c:pt idx="2">
                  <c:v>77.97</c:v>
                </c:pt>
                <c:pt idx="3">
                  <c:v>39.54</c:v>
                </c:pt>
                <c:pt idx="4">
                  <c:v>20.99</c:v>
                </c:pt>
              </c:numCache>
            </c:numRef>
          </c:val>
          <c:extLst xmlns:c16r2="http://schemas.microsoft.com/office/drawing/2015/06/chart">
            <c:ext xmlns:c16="http://schemas.microsoft.com/office/drawing/2014/chart" uri="{C3380CC4-5D6E-409C-BE32-E72D297353CC}">
              <c16:uniqueId val="{00000000-082A-4189-B29F-57965B5ADAFE}"/>
            </c:ext>
          </c:extLst>
        </c:ser>
        <c:dLbls>
          <c:showLegendKey val="0"/>
          <c:showVal val="0"/>
          <c:showCatName val="0"/>
          <c:showSerName val="0"/>
          <c:showPercent val="0"/>
          <c:showBubbleSize val="0"/>
        </c:dLbls>
        <c:gapWidth val="150"/>
        <c:axId val="396817344"/>
        <c:axId val="39681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082A-4189-B29F-57965B5ADAFE}"/>
            </c:ext>
          </c:extLst>
        </c:ser>
        <c:dLbls>
          <c:showLegendKey val="0"/>
          <c:showVal val="0"/>
          <c:showCatName val="0"/>
          <c:showSerName val="0"/>
          <c:showPercent val="0"/>
          <c:showBubbleSize val="0"/>
        </c:dLbls>
        <c:marker val="1"/>
        <c:smooth val="0"/>
        <c:axId val="396817344"/>
        <c:axId val="396817736"/>
      </c:lineChart>
      <c:dateAx>
        <c:axId val="396817344"/>
        <c:scaling>
          <c:orientation val="minMax"/>
        </c:scaling>
        <c:delete val="1"/>
        <c:axPos val="b"/>
        <c:numFmt formatCode="ge" sourceLinked="1"/>
        <c:majorTickMark val="none"/>
        <c:minorTickMark val="none"/>
        <c:tickLblPos val="none"/>
        <c:crossAx val="396817736"/>
        <c:crosses val="autoZero"/>
        <c:auto val="1"/>
        <c:lblOffset val="100"/>
        <c:baseTimeUnit val="years"/>
      </c:dateAx>
      <c:valAx>
        <c:axId val="3968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64.53</c:v>
                </c:pt>
                <c:pt idx="1">
                  <c:v>63.65</c:v>
                </c:pt>
                <c:pt idx="2">
                  <c:v>64.02</c:v>
                </c:pt>
                <c:pt idx="3">
                  <c:v>58.56</c:v>
                </c:pt>
                <c:pt idx="4">
                  <c:v>58.27</c:v>
                </c:pt>
              </c:numCache>
            </c:numRef>
          </c:val>
          <c:extLst xmlns:c16r2="http://schemas.microsoft.com/office/drawing/2015/06/chart">
            <c:ext xmlns:c16="http://schemas.microsoft.com/office/drawing/2014/chart" uri="{C3380CC4-5D6E-409C-BE32-E72D297353CC}">
              <c16:uniqueId val="{00000000-EDA8-4FED-A162-804B6D65DE9C}"/>
            </c:ext>
          </c:extLst>
        </c:ser>
        <c:dLbls>
          <c:showLegendKey val="0"/>
          <c:showVal val="0"/>
          <c:showCatName val="0"/>
          <c:showSerName val="0"/>
          <c:showPercent val="0"/>
          <c:showBubbleSize val="0"/>
        </c:dLbls>
        <c:gapWidth val="150"/>
        <c:axId val="396818912"/>
        <c:axId val="39681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EDA8-4FED-A162-804B6D65DE9C}"/>
            </c:ext>
          </c:extLst>
        </c:ser>
        <c:dLbls>
          <c:showLegendKey val="0"/>
          <c:showVal val="0"/>
          <c:showCatName val="0"/>
          <c:showSerName val="0"/>
          <c:showPercent val="0"/>
          <c:showBubbleSize val="0"/>
        </c:dLbls>
        <c:marker val="1"/>
        <c:smooth val="0"/>
        <c:axId val="396818912"/>
        <c:axId val="396819304"/>
      </c:lineChart>
      <c:dateAx>
        <c:axId val="396818912"/>
        <c:scaling>
          <c:orientation val="minMax"/>
        </c:scaling>
        <c:delete val="1"/>
        <c:axPos val="b"/>
        <c:numFmt formatCode="ge" sourceLinked="1"/>
        <c:majorTickMark val="none"/>
        <c:minorTickMark val="none"/>
        <c:tickLblPos val="none"/>
        <c:crossAx val="396819304"/>
        <c:crosses val="autoZero"/>
        <c:auto val="1"/>
        <c:lblOffset val="100"/>
        <c:baseTimeUnit val="years"/>
      </c:dateAx>
      <c:valAx>
        <c:axId val="39681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165.69</c:v>
                </c:pt>
                <c:pt idx="1">
                  <c:v>174.56</c:v>
                </c:pt>
                <c:pt idx="2">
                  <c:v>170.16</c:v>
                </c:pt>
                <c:pt idx="3">
                  <c:v>217.92</c:v>
                </c:pt>
                <c:pt idx="4">
                  <c:v>219.97</c:v>
                </c:pt>
              </c:numCache>
            </c:numRef>
          </c:val>
          <c:extLst xmlns:c16r2="http://schemas.microsoft.com/office/drawing/2015/06/chart">
            <c:ext xmlns:c16="http://schemas.microsoft.com/office/drawing/2014/chart" uri="{C3380CC4-5D6E-409C-BE32-E72D297353CC}">
              <c16:uniqueId val="{00000000-2EDA-4317-B66B-284034103EBF}"/>
            </c:ext>
          </c:extLst>
        </c:ser>
        <c:dLbls>
          <c:showLegendKey val="0"/>
          <c:showVal val="0"/>
          <c:showCatName val="0"/>
          <c:showSerName val="0"/>
          <c:showPercent val="0"/>
          <c:showBubbleSize val="0"/>
        </c:dLbls>
        <c:gapWidth val="150"/>
        <c:axId val="397181016"/>
        <c:axId val="3971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2EDA-4317-B66B-284034103EBF}"/>
            </c:ext>
          </c:extLst>
        </c:ser>
        <c:dLbls>
          <c:showLegendKey val="0"/>
          <c:showVal val="0"/>
          <c:showCatName val="0"/>
          <c:showSerName val="0"/>
          <c:showPercent val="0"/>
          <c:showBubbleSize val="0"/>
        </c:dLbls>
        <c:marker val="1"/>
        <c:smooth val="0"/>
        <c:axId val="397181016"/>
        <c:axId val="397181408"/>
      </c:lineChart>
      <c:dateAx>
        <c:axId val="397181016"/>
        <c:scaling>
          <c:orientation val="minMax"/>
        </c:scaling>
        <c:delete val="1"/>
        <c:axPos val="b"/>
        <c:numFmt formatCode="ge" sourceLinked="1"/>
        <c:majorTickMark val="none"/>
        <c:minorTickMark val="none"/>
        <c:tickLblPos val="none"/>
        <c:crossAx val="397181408"/>
        <c:crosses val="autoZero"/>
        <c:auto val="1"/>
        <c:lblOffset val="100"/>
        <c:baseTimeUnit val="years"/>
      </c:dateAx>
      <c:valAx>
        <c:axId val="3971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8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90" zoomScaleNormal="90" workbookViewId="0">
      <selection activeCell="BF83" sqref="BF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114361</v>
      </c>
      <c r="AM8" s="50"/>
      <c r="AN8" s="50"/>
      <c r="AO8" s="50"/>
      <c r="AP8" s="50"/>
      <c r="AQ8" s="50"/>
      <c r="AR8" s="50"/>
      <c r="AS8" s="50"/>
      <c r="AT8" s="45">
        <f>データ!T6</f>
        <v>388.37</v>
      </c>
      <c r="AU8" s="45"/>
      <c r="AV8" s="45"/>
      <c r="AW8" s="45"/>
      <c r="AX8" s="45"/>
      <c r="AY8" s="45"/>
      <c r="AZ8" s="45"/>
      <c r="BA8" s="45"/>
      <c r="BB8" s="45">
        <f>データ!U6</f>
        <v>294.45999999999998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20.45</v>
      </c>
      <c r="Q10" s="45"/>
      <c r="R10" s="45"/>
      <c r="S10" s="45"/>
      <c r="T10" s="45"/>
      <c r="U10" s="45"/>
      <c r="V10" s="45"/>
      <c r="W10" s="45">
        <f>データ!Q6</f>
        <v>85</v>
      </c>
      <c r="X10" s="45"/>
      <c r="Y10" s="45"/>
      <c r="Z10" s="45"/>
      <c r="AA10" s="45"/>
      <c r="AB10" s="45"/>
      <c r="AC10" s="45"/>
      <c r="AD10" s="50">
        <f>データ!R6</f>
        <v>2050</v>
      </c>
      <c r="AE10" s="50"/>
      <c r="AF10" s="50"/>
      <c r="AG10" s="50"/>
      <c r="AH10" s="50"/>
      <c r="AI10" s="50"/>
      <c r="AJ10" s="50"/>
      <c r="AK10" s="2"/>
      <c r="AL10" s="50">
        <f>データ!V6</f>
        <v>23351</v>
      </c>
      <c r="AM10" s="50"/>
      <c r="AN10" s="50"/>
      <c r="AO10" s="50"/>
      <c r="AP10" s="50"/>
      <c r="AQ10" s="50"/>
      <c r="AR10" s="50"/>
      <c r="AS10" s="50"/>
      <c r="AT10" s="45">
        <f>データ!W6</f>
        <v>9.18</v>
      </c>
      <c r="AU10" s="45"/>
      <c r="AV10" s="45"/>
      <c r="AW10" s="45"/>
      <c r="AX10" s="45"/>
      <c r="AY10" s="45"/>
      <c r="AZ10" s="45"/>
      <c r="BA10" s="45"/>
      <c r="BB10" s="45">
        <f>データ!X6</f>
        <v>2543.6799999999998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bIMhkvYdTpnlUhsIDQFf6LN+OTRKMJ1SSj9JPNcuMApupdvnaFW3tLGiwR6IxUnc8eBsaxlOJVm93SVUFOlXLg==" saltValue="/TSeWf+HmPK7sRIudR4Q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20.45</v>
      </c>
      <c r="Q6" s="34">
        <f t="shared" si="3"/>
        <v>85</v>
      </c>
      <c r="R6" s="34">
        <f t="shared" si="3"/>
        <v>2050</v>
      </c>
      <c r="S6" s="34">
        <f t="shared" si="3"/>
        <v>114361</v>
      </c>
      <c r="T6" s="34">
        <f t="shared" si="3"/>
        <v>388.37</v>
      </c>
      <c r="U6" s="34">
        <f t="shared" si="3"/>
        <v>294.45999999999998</v>
      </c>
      <c r="V6" s="34">
        <f t="shared" si="3"/>
        <v>23351</v>
      </c>
      <c r="W6" s="34">
        <f t="shared" si="3"/>
        <v>9.18</v>
      </c>
      <c r="X6" s="34">
        <f t="shared" si="3"/>
        <v>2543.6799999999998</v>
      </c>
      <c r="Y6" s="35">
        <f>IF(Y7="",NA(),Y7)</f>
        <v>81.47</v>
      </c>
      <c r="Z6" s="35">
        <f t="shared" ref="Z6:AH6" si="4">IF(Z7="",NA(),Z7)</f>
        <v>82.78</v>
      </c>
      <c r="AA6" s="35">
        <f t="shared" si="4"/>
        <v>82.26</v>
      </c>
      <c r="AB6" s="35">
        <f t="shared" si="4"/>
        <v>82.52</v>
      </c>
      <c r="AC6" s="35">
        <f t="shared" si="4"/>
        <v>82.14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194.53</v>
      </c>
      <c r="BG6" s="35">
        <f t="shared" ref="BG6:BO6" si="7">IF(BG7="",NA(),BG7)</f>
        <v>125.28</v>
      </c>
      <c r="BH6" s="35">
        <f t="shared" si="7"/>
        <v>77.97</v>
      </c>
      <c r="BI6" s="35">
        <f t="shared" si="7"/>
        <v>39.54</v>
      </c>
      <c r="BJ6" s="35">
        <f t="shared" si="7"/>
        <v>20.99</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64.53</v>
      </c>
      <c r="BR6" s="35">
        <f t="shared" ref="BR6:BZ6" si="8">IF(BR7="",NA(),BR7)</f>
        <v>63.65</v>
      </c>
      <c r="BS6" s="35">
        <f t="shared" si="8"/>
        <v>64.02</v>
      </c>
      <c r="BT6" s="35">
        <f t="shared" si="8"/>
        <v>58.56</v>
      </c>
      <c r="BU6" s="35">
        <f t="shared" si="8"/>
        <v>58.27</v>
      </c>
      <c r="BV6" s="35">
        <f t="shared" si="8"/>
        <v>62.3</v>
      </c>
      <c r="BW6" s="35">
        <f t="shared" si="8"/>
        <v>59.3</v>
      </c>
      <c r="BX6" s="35">
        <f t="shared" si="8"/>
        <v>59.83</v>
      </c>
      <c r="BY6" s="35">
        <f t="shared" si="8"/>
        <v>65.33</v>
      </c>
      <c r="BZ6" s="35">
        <f t="shared" si="8"/>
        <v>65.39</v>
      </c>
      <c r="CA6" s="34" t="str">
        <f>IF(CA7="","",IF(CA7="-","【-】","【"&amp;SUBSTITUTE(TEXT(CA7,"#,##0.00"),"-","△")&amp;"】"))</f>
        <v>【59.51】</v>
      </c>
      <c r="CB6" s="35">
        <f>IF(CB7="",NA(),CB7)</f>
        <v>165.69</v>
      </c>
      <c r="CC6" s="35">
        <f t="shared" ref="CC6:CK6" si="9">IF(CC7="",NA(),CC7)</f>
        <v>174.56</v>
      </c>
      <c r="CD6" s="35">
        <f t="shared" si="9"/>
        <v>170.16</v>
      </c>
      <c r="CE6" s="35">
        <f t="shared" si="9"/>
        <v>217.92</v>
      </c>
      <c r="CF6" s="35">
        <f t="shared" si="9"/>
        <v>219.97</v>
      </c>
      <c r="CG6" s="35">
        <f t="shared" si="9"/>
        <v>235.07</v>
      </c>
      <c r="CH6" s="35">
        <f t="shared" si="9"/>
        <v>248.14</v>
      </c>
      <c r="CI6" s="35">
        <f t="shared" si="9"/>
        <v>246.66</v>
      </c>
      <c r="CJ6" s="35">
        <f t="shared" si="9"/>
        <v>227.43</v>
      </c>
      <c r="CK6" s="35">
        <f t="shared" si="9"/>
        <v>230.88</v>
      </c>
      <c r="CL6" s="34" t="str">
        <f>IF(CL7="","",IF(CL7="-","【-】","【"&amp;SUBSTITUTE(TEXT(CL7,"#,##0.00"),"-","△")&amp;"】"))</f>
        <v>【261.46】</v>
      </c>
      <c r="CM6" s="35">
        <f>IF(CM7="",NA(),CM7)</f>
        <v>73.069999999999993</v>
      </c>
      <c r="CN6" s="35">
        <f t="shared" ref="CN6:CV6" si="10">IF(CN7="",NA(),CN7)</f>
        <v>71.989999999999995</v>
      </c>
      <c r="CO6" s="35">
        <f t="shared" si="10"/>
        <v>66.33</v>
      </c>
      <c r="CP6" s="35">
        <f t="shared" si="10"/>
        <v>63.22</v>
      </c>
      <c r="CQ6" s="35">
        <f t="shared" si="10"/>
        <v>61.5</v>
      </c>
      <c r="CR6" s="35">
        <f t="shared" si="10"/>
        <v>58.47</v>
      </c>
      <c r="CS6" s="35">
        <f t="shared" si="10"/>
        <v>57.3</v>
      </c>
      <c r="CT6" s="35">
        <f t="shared" si="10"/>
        <v>56</v>
      </c>
      <c r="CU6" s="35">
        <f t="shared" si="10"/>
        <v>56.01</v>
      </c>
      <c r="CV6" s="35">
        <f t="shared" si="10"/>
        <v>56.72</v>
      </c>
      <c r="CW6" s="34" t="str">
        <f>IF(CW7="","",IF(CW7="-","【-】","【"&amp;SUBSTITUTE(TEXT(CW7,"#,##0.00"),"-","△")&amp;"】"))</f>
        <v>【52.23】</v>
      </c>
      <c r="CX6" s="35">
        <f>IF(CX7="",NA(),CX7)</f>
        <v>99.13</v>
      </c>
      <c r="CY6" s="35">
        <f t="shared" ref="CY6:DG6" si="11">IF(CY7="",NA(),CY7)</f>
        <v>99.1</v>
      </c>
      <c r="CZ6" s="35">
        <f t="shared" si="11"/>
        <v>99.14</v>
      </c>
      <c r="DA6" s="35">
        <f t="shared" si="11"/>
        <v>99.19</v>
      </c>
      <c r="DB6" s="35">
        <f t="shared" si="11"/>
        <v>99.33</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252131</v>
      </c>
      <c r="D7" s="37">
        <v>47</v>
      </c>
      <c r="E7" s="37">
        <v>17</v>
      </c>
      <c r="F7" s="37">
        <v>5</v>
      </c>
      <c r="G7" s="37">
        <v>0</v>
      </c>
      <c r="H7" s="37" t="s">
        <v>98</v>
      </c>
      <c r="I7" s="37" t="s">
        <v>99</v>
      </c>
      <c r="J7" s="37" t="s">
        <v>100</v>
      </c>
      <c r="K7" s="37" t="s">
        <v>101</v>
      </c>
      <c r="L7" s="37" t="s">
        <v>102</v>
      </c>
      <c r="M7" s="37" t="s">
        <v>103</v>
      </c>
      <c r="N7" s="38" t="s">
        <v>104</v>
      </c>
      <c r="O7" s="38" t="s">
        <v>105</v>
      </c>
      <c r="P7" s="38">
        <v>20.45</v>
      </c>
      <c r="Q7" s="38">
        <v>85</v>
      </c>
      <c r="R7" s="38">
        <v>2050</v>
      </c>
      <c r="S7" s="38">
        <v>114361</v>
      </c>
      <c r="T7" s="38">
        <v>388.37</v>
      </c>
      <c r="U7" s="38">
        <v>294.45999999999998</v>
      </c>
      <c r="V7" s="38">
        <v>23351</v>
      </c>
      <c r="W7" s="38">
        <v>9.18</v>
      </c>
      <c r="X7" s="38">
        <v>2543.6799999999998</v>
      </c>
      <c r="Y7" s="38">
        <v>81.47</v>
      </c>
      <c r="Z7" s="38">
        <v>82.78</v>
      </c>
      <c r="AA7" s="38">
        <v>82.26</v>
      </c>
      <c r="AB7" s="38">
        <v>82.52</v>
      </c>
      <c r="AC7" s="38">
        <v>82.14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194.53</v>
      </c>
      <c r="BG7" s="38">
        <v>125.28</v>
      </c>
      <c r="BH7" s="38">
        <v>77.97</v>
      </c>
      <c r="BI7" s="38">
        <v>39.54</v>
      </c>
      <c r="BJ7" s="38">
        <v>20.99</v>
      </c>
      <c r="BK7" s="38">
        <v>632.94000000000005</v>
      </c>
      <c r="BL7" s="38">
        <v>721.43</v>
      </c>
      <c r="BM7" s="38">
        <v>685.34</v>
      </c>
      <c r="BN7" s="38">
        <v>684.74</v>
      </c>
      <c r="BO7" s="38">
        <v>654.91999999999996</v>
      </c>
      <c r="BP7" s="38">
        <v>747.76</v>
      </c>
      <c r="BQ7" s="38">
        <v>64.53</v>
      </c>
      <c r="BR7" s="38">
        <v>63.65</v>
      </c>
      <c r="BS7" s="38">
        <v>64.02</v>
      </c>
      <c r="BT7" s="38">
        <v>58.56</v>
      </c>
      <c r="BU7" s="38">
        <v>58.27</v>
      </c>
      <c r="BV7" s="38">
        <v>62.3</v>
      </c>
      <c r="BW7" s="38">
        <v>59.3</v>
      </c>
      <c r="BX7" s="38">
        <v>59.83</v>
      </c>
      <c r="BY7" s="38">
        <v>65.33</v>
      </c>
      <c r="BZ7" s="38">
        <v>65.39</v>
      </c>
      <c r="CA7" s="38">
        <v>59.51</v>
      </c>
      <c r="CB7" s="38">
        <v>165.69</v>
      </c>
      <c r="CC7" s="38">
        <v>174.56</v>
      </c>
      <c r="CD7" s="38">
        <v>170.16</v>
      </c>
      <c r="CE7" s="38">
        <v>217.92</v>
      </c>
      <c r="CF7" s="38">
        <v>219.97</v>
      </c>
      <c r="CG7" s="38">
        <v>235.07</v>
      </c>
      <c r="CH7" s="38">
        <v>248.14</v>
      </c>
      <c r="CI7" s="38">
        <v>246.66</v>
      </c>
      <c r="CJ7" s="38">
        <v>227.43</v>
      </c>
      <c r="CK7" s="38">
        <v>230.88</v>
      </c>
      <c r="CL7" s="38">
        <v>261.45999999999998</v>
      </c>
      <c r="CM7" s="38">
        <v>73.069999999999993</v>
      </c>
      <c r="CN7" s="38">
        <v>71.989999999999995</v>
      </c>
      <c r="CO7" s="38">
        <v>66.33</v>
      </c>
      <c r="CP7" s="38">
        <v>63.22</v>
      </c>
      <c r="CQ7" s="38">
        <v>61.5</v>
      </c>
      <c r="CR7" s="38">
        <v>58.47</v>
      </c>
      <c r="CS7" s="38">
        <v>57.3</v>
      </c>
      <c r="CT7" s="38">
        <v>56</v>
      </c>
      <c r="CU7" s="38">
        <v>56.01</v>
      </c>
      <c r="CV7" s="38">
        <v>56.72</v>
      </c>
      <c r="CW7" s="38">
        <v>52.23</v>
      </c>
      <c r="CX7" s="38">
        <v>99.13</v>
      </c>
      <c r="CY7" s="38">
        <v>99.1</v>
      </c>
      <c r="CZ7" s="38">
        <v>99.14</v>
      </c>
      <c r="DA7" s="38">
        <v>99.19</v>
      </c>
      <c r="DB7" s="38">
        <v>99.33</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2020-02-04T00:27:36Z</cp:lastPrinted>
  <dcterms:created xsi:type="dcterms:W3CDTF">2019-12-05T05:20:55Z</dcterms:created>
  <dcterms:modified xsi:type="dcterms:W3CDTF">2020-02-04T00:28:16Z</dcterms:modified>
</cp:coreProperties>
</file>