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財政係\財政係H31\公営企業\02 調査\R2.2.5締切 公営企業に係る経営比較分析表（平成30年度決算）の分析等について\03 回答\"/>
    </mc:Choice>
  </mc:AlternateContent>
  <workbookProtection workbookAlgorithmName="SHA-512" workbookHashValue="VYmxji5b/CEZfnMII1zETX3xzmhJ8+H38fRHNntCWaH+SoHJ67fiR285xO5hC4Xnuldlxw0pJoYj7CFzfC7i+w==" workbookSaltValue="dU9LpeP1M+GF7i0xRf3nZ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<sst xmlns="http://schemas.openxmlformats.org/spreadsheetml/2006/main" count="267" uniqueCount="111">
  <si>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</si>
  <si>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</si>
  <si>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</si>
  <si>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</si>
  <si>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</si>
  <si>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</si>
  <si>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</si>
  <si>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</si>
  <si>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</si>
  <si>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</si>
  <si>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</si>
  <si>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</si>
  <si>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</si>
  <si>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</si>
  <si>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</si>
  <si>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</si>
  <si>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</si>
  <si>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</si>
  <si>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</si>
  <si>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</si>
  <si>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</si>
  <si>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</si>
  <si>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</si>
  <si>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</si>
  <si>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</si>
  <si>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</si>
  <si>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</si>
  <si>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</si>
  <si>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</si>
  <si>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</si>
  <si>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</si>
  <si>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</si>
  <si>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</si>
  <si>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</si>
  <si>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</si>
  <si>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</si>
  <si>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</si>
  <si>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</si>
  <si>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</si>
  <si>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</si>
  <si>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</si>
  <si>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</si>
  <si>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</si>
  <si>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</si>
  <si>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</si>
  <si>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</si>
  <si>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</si>
  <si>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</si>
  <si>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</si>
  <si>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</si>
  <si>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</si>
  <si>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</si>
  <si>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</si>
  <si>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</si>
  <si>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</si>
  <si>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</si>
  <si>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</si>
  <si>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</si>
  <si>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</si>
  <si>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</si>
  <si>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</si>
  <si>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</si>
  <si>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</si>
  <si>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</si>
  <si>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</si>
  <si>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</si>
  <si>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</si>
  <si>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</si>
  <si>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</si>
  <si>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</si>
  <si>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</si>
  <si>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</si>
  <si>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</si>
  <si>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</si>
  <si>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</si>
  <si>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</si>
  <si>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</si>
  <si>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</si>
  <si>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</si>
  <si>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</si>
  <si>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</si>
  <si>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</si>
  <si>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</si>
  <si>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</si>
  <si>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</si>
  <si>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</si>
  <si>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</si>
  <si>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</si>
  <si>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</si>
  <si>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</si>
  <si>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</si>
  <si>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</si>
  <si>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</si>
  <si>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</si>
  <si>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</si>
  <si>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</si>
  <si>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</si>
  <si>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</si>
  <si>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</si>
  <si>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</si>
  <si>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</si>
  <si>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</si>
  <si>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</si>
  <si>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</si>
  <si>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</si>
  <si>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</si>
  <si>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</si>
  <si>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</si>
  <si>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９年から施設を供用し、平成３０年度で３４年を経過していますが、下水道管の耐用年数である５０年は経過しておらず、①有形固定資産減価償却率も低い値となっています。したがって、現在のところ管渠の改善は発生していませんが、有収率が低いことから、不明水の原因究明が必要であり、状況によっては、耐用年数未満での管渠更新が必要となる可能性があります。</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9" eb="50">
      <t>ネン</t>
    </rPh>
    <rPh sb="51" eb="53">
      <t>ケイカ</t>
    </rPh>
    <rPh sb="89" eb="91">
      <t>ゲンザイ</t>
    </rPh>
    <rPh sb="95" eb="97">
      <t>カンキョ</t>
    </rPh>
    <rPh sb="98" eb="100">
      <t>カイゼン</t>
    </rPh>
    <rPh sb="101" eb="103">
      <t>ハッセイ</t>
    </rPh>
    <rPh sb="111" eb="112">
      <t>ユウ</t>
    </rPh>
    <rPh sb="112" eb="113">
      <t>シュウ</t>
    </rPh>
    <rPh sb="113" eb="114">
      <t>リツ</t>
    </rPh>
    <rPh sb="115" eb="116">
      <t>ヒク</t>
    </rPh>
    <rPh sb="122" eb="125">
      <t>フメイスイ</t>
    </rPh>
    <rPh sb="126" eb="128">
      <t>ゲンイン</t>
    </rPh>
    <rPh sb="128" eb="130">
      <t>キュウメイ</t>
    </rPh>
    <rPh sb="131" eb="133">
      <t>ヒツヨウ</t>
    </rPh>
    <rPh sb="137" eb="139">
      <t>ジョウキョウ</t>
    </rPh>
    <rPh sb="145" eb="147">
      <t>タイヨウ</t>
    </rPh>
    <rPh sb="147" eb="149">
      <t>ネンスウ</t>
    </rPh>
    <rPh sb="149" eb="151">
      <t>ミマン</t>
    </rPh>
    <rPh sb="153" eb="155">
      <t>カンキョ</t>
    </rPh>
    <rPh sb="155" eb="157">
      <t>コウシン</t>
    </rPh>
    <rPh sb="158" eb="160">
      <t>ヒツヨウ</t>
    </rPh>
    <rPh sb="163" eb="166">
      <t>カノウセイ</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</si>
  <si>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③流動比率は、前年度よりも低い比率となり、総務省が示す類型区分に基づく類似団体平均値を下回り、過去の建設改良にかかる起債償還額が大きく、現金が少ない状況です。
　④企業債残高対事業規模比率は、下水道整備が終了し、企業債残高が減少しているため、値が減少しています。
　⑦施設利用率及び⑧水洗化率は昨年同様類似団体平均値に比べ良好な水準にある一方で、⑤経費回収率、⑥汚水処理原価は類似団体平均値が改善しているのに比べ数値が悪化しています。
　⑤経費回収率、⑥汚水処理原価は公共下水道事業等と比べても悪い値であり、２５箇所の終末処理場の維持管理に多額の費用を要することとや有収率の低さがその要因であると考えられます。</t>
    <rPh sb="101" eb="102">
      <t>ゼン</t>
    </rPh>
    <rPh sb="102" eb="104">
      <t>ネンド</t>
    </rPh>
    <rPh sb="107" eb="108">
      <t>ヒク</t>
    </rPh>
    <rPh sb="109" eb="111">
      <t>ヒリツ</t>
    </rPh>
    <rPh sb="115" eb="118">
      <t>ソウムショウ</t>
    </rPh>
    <rPh sb="119" eb="120">
      <t>シメ</t>
    </rPh>
    <rPh sb="121" eb="123">
      <t>ルイケイ</t>
    </rPh>
    <rPh sb="123" eb="125">
      <t>クブン</t>
    </rPh>
    <rPh sb="126" eb="127">
      <t>モト</t>
    </rPh>
    <rPh sb="129" eb="131">
      <t>ルイジ</t>
    </rPh>
    <rPh sb="131" eb="133">
      <t>ダンタイ</t>
    </rPh>
    <rPh sb="133" eb="135">
      <t>ヘイキン</t>
    </rPh>
    <rPh sb="135" eb="136">
      <t>チ</t>
    </rPh>
    <rPh sb="137" eb="139">
      <t>シタマワ</t>
    </rPh>
    <rPh sb="141" eb="143">
      <t>カコ</t>
    </rPh>
    <rPh sb="144" eb="146">
      <t>ケンセツ</t>
    </rPh>
    <rPh sb="146" eb="148">
      <t>カイリョウ</t>
    </rPh>
    <rPh sb="152" eb="154">
      <t>キサイ</t>
    </rPh>
    <rPh sb="154" eb="156">
      <t>ショウカン</t>
    </rPh>
    <rPh sb="156" eb="157">
      <t>ガク</t>
    </rPh>
    <rPh sb="158" eb="159">
      <t>オオ</t>
    </rPh>
    <rPh sb="162" eb="164">
      <t>ゲンキン</t>
    </rPh>
    <rPh sb="165" eb="166">
      <t>スク</t>
    </rPh>
    <rPh sb="168" eb="170">
      <t>ジョウキョウ</t>
    </rPh>
    <rPh sb="176" eb="178">
      <t>キギョウ</t>
    </rPh>
    <rPh sb="178" eb="179">
      <t>サイ</t>
    </rPh>
    <rPh sb="179" eb="181">
      <t>ザンダカ</t>
    </rPh>
    <rPh sb="181" eb="182">
      <t>タイ</t>
    </rPh>
    <rPh sb="182" eb="184">
      <t>ジギョウ</t>
    </rPh>
    <rPh sb="184" eb="186">
      <t>キボ</t>
    </rPh>
    <rPh sb="186" eb="188">
      <t>ヒリツ</t>
    </rPh>
    <rPh sb="190" eb="192">
      <t>ゲスイ</t>
    </rPh>
    <rPh sb="192" eb="193">
      <t>ドウ</t>
    </rPh>
    <rPh sb="193" eb="195">
      <t>セイビ</t>
    </rPh>
    <rPh sb="196" eb="198">
      <t>シュウリョウ</t>
    </rPh>
    <rPh sb="200" eb="202">
      <t>キギョウ</t>
    </rPh>
    <rPh sb="202" eb="203">
      <t>サイ</t>
    </rPh>
    <rPh sb="203" eb="205">
      <t>ザンダカ</t>
    </rPh>
    <rPh sb="206" eb="208">
      <t>ゲンショウ</t>
    </rPh>
    <rPh sb="215" eb="216">
      <t>アタイ</t>
    </rPh>
    <rPh sb="217" eb="219">
      <t>ゲンショウ</t>
    </rPh>
    <rPh sb="241" eb="243">
      <t>サクネン</t>
    </rPh>
    <rPh sb="243" eb="245">
      <t>ドウヨウ</t>
    </rPh>
    <rPh sb="245" eb="247">
      <t>ルイジ</t>
    </rPh>
    <rPh sb="247" eb="249">
      <t>ダンタイ</t>
    </rPh>
    <rPh sb="282" eb="284">
      <t>ルイジ</t>
    </rPh>
    <rPh sb="284" eb="286">
      <t>ダンタイ</t>
    </rPh>
    <rPh sb="286" eb="288">
      <t>ヘイキン</t>
    </rPh>
    <rPh sb="288" eb="289">
      <t>チ</t>
    </rPh>
    <rPh sb="290" eb="292">
      <t>カイゼン</t>
    </rPh>
    <rPh sb="298" eb="299">
      <t>クラ</t>
    </rPh>
    <rPh sb="300" eb="302">
      <t>スウチ</t>
    </rPh>
    <rPh sb="303" eb="305">
      <t>アッカ</t>
    </rPh>
    <rPh sb="377" eb="378">
      <t>ユウ</t>
    </rPh>
    <rPh sb="378" eb="379">
      <t>シュウ</t>
    </rPh>
    <rPh sb="379" eb="380">
      <t>リツ</t>
    </rPh>
    <rPh sb="381" eb="382">
      <t>ヒク</t>
    </rPh>
    <rPh sb="386" eb="388">
      <t>ヨウイン</t>
    </rPh>
    <rPh sb="392" eb="393">
      <t>カンガ</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</si>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</sst>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D3-4A72-99DC-E2148D2509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0.44</c:v>
                </c:pt>
                <c:pt idx="4">
                  <c:v>0.04</c:v>
                </c:pt>
              </c:numCache>
            </c:numRef>
          </c:val>
          <c:smooth val="0"/>
          <c:extLst>
            <c:ext xmlns:c16="http://schemas.microsoft.com/office/drawing/2014/chart" uri="{C3380CC4-5D6E-409C-BE32-E72D297353CC}">
              <c16:uniqueId val="{00000001-6FD3-4A72-99DC-E2148D2509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77.31</c:v>
                </c:pt>
                <c:pt idx="3">
                  <c:v>77.31</c:v>
                </c:pt>
                <c:pt idx="4">
                  <c:v>77.31</c:v>
                </c:pt>
              </c:numCache>
            </c:numRef>
          </c:val>
          <c:extLst>
            <c:ext xmlns:c16="http://schemas.microsoft.com/office/drawing/2014/chart" uri="{C3380CC4-5D6E-409C-BE32-E72D297353CC}">
              <c16:uniqueId val="{00000000-A58A-449B-8B33-0372DED6BA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c:v>
                </c:pt>
                <c:pt idx="3">
                  <c:v>56.01</c:v>
                </c:pt>
                <c:pt idx="4">
                  <c:v>56.72</c:v>
                </c:pt>
              </c:numCache>
            </c:numRef>
          </c:val>
          <c:smooth val="0"/>
          <c:extLst>
            <c:ext xmlns:c16="http://schemas.microsoft.com/office/drawing/2014/chart" uri="{C3380CC4-5D6E-409C-BE32-E72D297353CC}">
              <c16:uniqueId val="{00000001-A58A-449B-8B33-0372DED6BA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94.29</c:v>
                </c:pt>
                <c:pt idx="3">
                  <c:v>94</c:v>
                </c:pt>
                <c:pt idx="4">
                  <c:v>94.66</c:v>
                </c:pt>
              </c:numCache>
            </c:numRef>
          </c:val>
          <c:extLst>
            <c:ext xmlns:c16="http://schemas.microsoft.com/office/drawing/2014/chart" uri="{C3380CC4-5D6E-409C-BE32-E72D297353CC}">
              <c16:uniqueId val="{00000000-3549-4EAD-BA68-084EC5725F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89.51</c:v>
                </c:pt>
                <c:pt idx="3">
                  <c:v>89.77</c:v>
                </c:pt>
                <c:pt idx="4">
                  <c:v>90.04</c:v>
                </c:pt>
              </c:numCache>
            </c:numRef>
          </c:val>
          <c:smooth val="0"/>
          <c:extLst>
            <c:ext xmlns:c16="http://schemas.microsoft.com/office/drawing/2014/chart" uri="{C3380CC4-5D6E-409C-BE32-E72D297353CC}">
              <c16:uniqueId val="{00000001-3549-4EAD-BA68-084EC5725F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108.28</c:v>
                </c:pt>
                <c:pt idx="3">
                  <c:v>110.66</c:v>
                </c:pt>
                <c:pt idx="4">
                  <c:v>101.51</c:v>
                </c:pt>
              </c:numCache>
            </c:numRef>
          </c:val>
          <c:extLst>
            <c:ext xmlns:c16="http://schemas.microsoft.com/office/drawing/2014/chart" uri="{C3380CC4-5D6E-409C-BE32-E72D297353CC}">
              <c16:uniqueId val="{00000000-1F11-4ABD-A637-9ACC996ED1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97.34</c:v>
                </c:pt>
                <c:pt idx="3">
                  <c:v>100.99</c:v>
                </c:pt>
                <c:pt idx="4">
                  <c:v>101.27</c:v>
                </c:pt>
              </c:numCache>
            </c:numRef>
          </c:val>
          <c:smooth val="0"/>
          <c:extLst>
            <c:ext xmlns:c16="http://schemas.microsoft.com/office/drawing/2014/chart" uri="{C3380CC4-5D6E-409C-BE32-E72D297353CC}">
              <c16:uniqueId val="{00000001-1F11-4ABD-A637-9ACC996ED1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4.3</c:v>
                </c:pt>
                <c:pt idx="3">
                  <c:v>8.2200000000000006</c:v>
                </c:pt>
                <c:pt idx="4">
                  <c:v>11.88</c:v>
                </c:pt>
              </c:numCache>
            </c:numRef>
          </c:val>
          <c:extLst>
            <c:ext xmlns:c16="http://schemas.microsoft.com/office/drawing/2014/chart" uri="{C3380CC4-5D6E-409C-BE32-E72D297353CC}">
              <c16:uniqueId val="{00000000-9F7F-413E-AD33-6AC86D99F6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21.33</c:v>
                </c:pt>
                <c:pt idx="3">
                  <c:v>22.69</c:v>
                </c:pt>
                <c:pt idx="4">
                  <c:v>24.32</c:v>
                </c:pt>
              </c:numCache>
            </c:numRef>
          </c:val>
          <c:smooth val="0"/>
          <c:extLst>
            <c:ext xmlns:c16="http://schemas.microsoft.com/office/drawing/2014/chart" uri="{C3380CC4-5D6E-409C-BE32-E72D297353CC}">
              <c16:uniqueId val="{00000001-9F7F-413E-AD33-6AC86D99F6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38-4739-A6F0-541B933171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C38-4739-A6F0-541B933171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FA-4152-AA98-D40FE55D54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148.37</c:v>
                </c:pt>
                <c:pt idx="3">
                  <c:v>149.02000000000001</c:v>
                </c:pt>
                <c:pt idx="4">
                  <c:v>137.09</c:v>
                </c:pt>
              </c:numCache>
            </c:numRef>
          </c:val>
          <c:smooth val="0"/>
          <c:extLst>
            <c:ext xmlns:c16="http://schemas.microsoft.com/office/drawing/2014/chart" uri="{C3380CC4-5D6E-409C-BE32-E72D297353CC}">
              <c16:uniqueId val="{00000001-F0FA-4152-AA98-D40FE55D54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29.52</c:v>
                </c:pt>
                <c:pt idx="3">
                  <c:v>43.97</c:v>
                </c:pt>
                <c:pt idx="4">
                  <c:v>36.840000000000003</c:v>
                </c:pt>
              </c:numCache>
            </c:numRef>
          </c:val>
          <c:extLst>
            <c:ext xmlns:c16="http://schemas.microsoft.com/office/drawing/2014/chart" uri="{C3380CC4-5D6E-409C-BE32-E72D297353CC}">
              <c16:uniqueId val="{00000000-5F3C-4D76-9B81-0E8F4629E0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40.78</c:v>
                </c:pt>
                <c:pt idx="3">
                  <c:v>38.119999999999997</c:v>
                </c:pt>
                <c:pt idx="4">
                  <c:v>43.5</c:v>
                </c:pt>
              </c:numCache>
            </c:numRef>
          </c:val>
          <c:smooth val="0"/>
          <c:extLst>
            <c:ext xmlns:c16="http://schemas.microsoft.com/office/drawing/2014/chart" uri="{C3380CC4-5D6E-409C-BE32-E72D297353CC}">
              <c16:uniqueId val="{00000001-5F3C-4D76-9B81-0E8F4629E0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429.02</c:v>
                </c:pt>
                <c:pt idx="3">
                  <c:v>56.68</c:v>
                </c:pt>
                <c:pt idx="4">
                  <c:v>43.62</c:v>
                </c:pt>
              </c:numCache>
            </c:numRef>
          </c:val>
          <c:extLst>
            <c:ext xmlns:c16="http://schemas.microsoft.com/office/drawing/2014/chart" uri="{C3380CC4-5D6E-409C-BE32-E72D297353CC}">
              <c16:uniqueId val="{00000000-98F5-43CC-A9D7-873392FE73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685.34</c:v>
                </c:pt>
                <c:pt idx="3">
                  <c:v>684.74</c:v>
                </c:pt>
                <c:pt idx="4">
                  <c:v>654.91999999999996</c:v>
                </c:pt>
              </c:numCache>
            </c:numRef>
          </c:val>
          <c:smooth val="0"/>
          <c:extLst>
            <c:ext xmlns:c16="http://schemas.microsoft.com/office/drawing/2014/chart" uri="{C3380CC4-5D6E-409C-BE32-E72D297353CC}">
              <c16:uniqueId val="{00000001-98F5-43CC-A9D7-873392FE73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59.38</c:v>
                </c:pt>
                <c:pt idx="3">
                  <c:v>55.25</c:v>
                </c:pt>
                <c:pt idx="4">
                  <c:v>52.65</c:v>
                </c:pt>
              </c:numCache>
            </c:numRef>
          </c:val>
          <c:extLst>
            <c:ext xmlns:c16="http://schemas.microsoft.com/office/drawing/2014/chart" uri="{C3380CC4-5D6E-409C-BE32-E72D297353CC}">
              <c16:uniqueId val="{00000000-7E2F-4773-ACD7-6F5D0AA727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59.83</c:v>
                </c:pt>
                <c:pt idx="3">
                  <c:v>65.33</c:v>
                </c:pt>
                <c:pt idx="4">
                  <c:v>65.39</c:v>
                </c:pt>
              </c:numCache>
            </c:numRef>
          </c:val>
          <c:smooth val="0"/>
          <c:extLst>
            <c:ext xmlns:c16="http://schemas.microsoft.com/office/drawing/2014/chart" uri="{C3380CC4-5D6E-409C-BE32-E72D297353CC}">
              <c16:uniqueId val="{00000001-7E2F-4773-ACD7-6F5D0AA727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246.19</c:v>
                </c:pt>
                <c:pt idx="3">
                  <c:v>256.17</c:v>
                </c:pt>
                <c:pt idx="4">
                  <c:v>269.87</c:v>
                </c:pt>
              </c:numCache>
            </c:numRef>
          </c:val>
          <c:extLst>
            <c:ext xmlns:c16="http://schemas.microsoft.com/office/drawing/2014/chart" uri="{C3380CC4-5D6E-409C-BE32-E72D297353CC}">
              <c16:uniqueId val="{00000000-C312-4C12-B72F-1B7AAA41F7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246.66</c:v>
                </c:pt>
                <c:pt idx="3">
                  <c:v>227.43</c:v>
                </c:pt>
                <c:pt idx="4">
                  <c:v>230.88</c:v>
                </c:pt>
              </c:numCache>
            </c:numRef>
          </c:val>
          <c:smooth val="0"/>
          <c:extLst>
            <c:ext xmlns:c16="http://schemas.microsoft.com/office/drawing/2014/chart" uri="{C3380CC4-5D6E-409C-BE32-E72D297353CC}">
              <c16:uniqueId val="{00000001-C312-4C12-B72F-1B7AAA41F7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2"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滋賀県　甲賀市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4">
        <f>データ!S6</f>
        <v>90974</v>
      </c>
      <c r="AM8" s="74"/>
      <c r="AN8" s="74"/>
      <c r="AO8" s="74"/>
      <c r="AP8" s="74"/>
      <c r="AQ8" s="74"/>
      <c r="AR8" s="74"/>
      <c r="AS8" s="74"/>
      <c r="AT8" s="73">
        <f>データ!T6</f>
        <v>481.62</v>
      </c>
      <c r="AU8" s="73"/>
      <c r="AV8" s="73"/>
      <c r="AW8" s="73"/>
      <c r="AX8" s="73"/>
      <c r="AY8" s="73"/>
      <c r="AZ8" s="73"/>
      <c r="BA8" s="73"/>
      <c r="BB8" s="73">
        <f>データ!U6</f>
        <v>188.89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f>データ!O6</f>
        <v>78.61</v>
      </c>
      <c r="J10" s="73"/>
      <c r="K10" s="73"/>
      <c r="L10" s="73"/>
      <c r="M10" s="73"/>
      <c r="N10" s="73"/>
      <c r="O10" s="73"/>
      <c r="P10" s="73">
        <f>データ!P6</f>
        <v>10.98</v>
      </c>
      <c r="Q10" s="73"/>
      <c r="R10" s="73"/>
      <c r="S10" s="73"/>
      <c r="T10" s="73"/>
      <c r="U10" s="73"/>
      <c r="V10" s="73"/>
      <c r="W10" s="73">
        <f>データ!Q6</f>
        <v>73.87</v>
      </c>
      <c r="X10" s="73"/>
      <c r="Y10" s="73"/>
      <c r="Z10" s="73"/>
      <c r="AA10" s="73"/>
      <c r="AB10" s="73"/>
      <c r="AC10" s="73"/>
      <c r="AD10" s="74">
        <f>データ!R6</f>
        <v>2773</v>
      </c>
      <c r="AE10" s="74"/>
      <c r="AF10" s="74"/>
      <c r="AG10" s="74"/>
      <c r="AH10" s="74"/>
      <c r="AI10" s="74"/>
      <c r="AJ10" s="74"/>
      <c r="AK10" s="2"/>
      <c r="AL10" s="74">
        <f>データ!V6</f>
        <v>9970</v>
      </c>
      <c r="AM10" s="74"/>
      <c r="AN10" s="74"/>
      <c r="AO10" s="74"/>
      <c r="AP10" s="74"/>
      <c r="AQ10" s="74"/>
      <c r="AR10" s="74"/>
      <c r="AS10" s="74"/>
      <c r="AT10" s="73">
        <f>データ!W6</f>
        <v>4.78</v>
      </c>
      <c r="AU10" s="73"/>
      <c r="AV10" s="73"/>
      <c r="AW10" s="73"/>
      <c r="AX10" s="73"/>
      <c r="AY10" s="73"/>
      <c r="AZ10" s="73"/>
      <c r="BA10" s="73"/>
      <c r="BB10" s="73">
        <f>データ!X6</f>
        <v>2085.77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nCiL+8XBdrlc2Dg4Esq1VLWhXoMxKDm0ILrRUvNldX1ujAmLLbZ/LKY/vzM+33Psl2qwBwbk1uRIKxZYDSZPA==" saltValue="+cJQdmOOigiFv3wsIwom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252093</v>
      </c>
      <c r="D6" s="33">
        <f t="shared" si="3"/>
        <v>46</v>
      </c>
      <c r="E6" s="33">
        <f t="shared" si="3"/>
        <v>17</v>
      </c>
      <c r="F6" s="33">
        <f t="shared" si="3"/>
        <v>5</v>
      </c>
      <c r="G6" s="33">
        <f t="shared" si="3"/>
        <v>0</v>
      </c>
      <c r="H6" s="33" t="str">
        <f t="shared" si="3"/>
        <v>滋賀県　甲賀市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78.61</v>
      </c>
      <c r="P6" s="34">
        <f t="shared" si="3"/>
        <v>10.98</v>
      </c>
      <c r="Q6" s="34">
        <f t="shared" si="3"/>
        <v>73.87</v>
      </c>
      <c r="R6" s="34">
        <f t="shared" si="3"/>
        <v>2773</v>
      </c>
      <c r="S6" s="34">
        <f t="shared" si="3"/>
        <v>90974</v>
      </c>
      <c r="T6" s="34">
        <f t="shared" si="3"/>
        <v>481.62</v>
      </c>
      <c r="U6" s="34">
        <f t="shared" si="3"/>
        <v>188.89</v>
      </c>
      <c r="V6" s="34">
        <f t="shared" si="3"/>
        <v>9970</v>
      </c>
      <c r="W6" s="34">
        <f t="shared" si="3"/>
        <v>4.78</v>
      </c>
      <c r="X6" s="34">
        <f t="shared" si="3"/>
        <v>2085.77</v>
      </c>
      <c r="Y6" s="35" t="str">
        <f>IF(Y7="",NA(),Y7)</f>
        <v>-</v>
      </c>
      <c r="Z6" s="35" t="str">
        <f t="shared" ref="Z6:AH6" si="4">IF(Z7="",NA(),Z7)</f>
        <v>-</v>
      </c>
      <c r="AA6" s="35">
        <f t="shared" si="4"/>
        <v>108.28</v>
      </c>
      <c r="AB6" s="35">
        <f t="shared" si="4"/>
        <v>110.66</v>
      </c>
      <c r="AC6" s="35">
        <f t="shared" si="4"/>
        <v>101.51</v>
      </c>
      <c r="AD6" s="35" t="str">
        <f t="shared" si="4"/>
        <v>-</v>
      </c>
      <c r="AE6" s="35" t="str">
        <f t="shared" si="4"/>
        <v>-</v>
      </c>
      <c r="AF6" s="35">
        <f t="shared" si="4"/>
        <v>97.34</v>
      </c>
      <c r="AG6" s="35">
        <f t="shared" si="4"/>
        <v>100.99</v>
      </c>
      <c r="AH6" s="35">
        <f t="shared" si="4"/>
        <v>101.27</v>
      </c>
      <c r="AI6" s="34" t="str">
        <f>IF(AI7="","",IF(AI7="-","【-】","【"&amp;SUBSTITUTE(TEXT(AI7,"#,##0.00"),"-","△")&amp;"】"))</f>
        <v>【101.60】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148.37</v>
      </c>
      <c r="AR6" s="35">
        <f t="shared" si="5"/>
        <v>149.02000000000001</v>
      </c>
      <c r="AS6" s="35">
        <f t="shared" si="5"/>
        <v>137.09</v>
      </c>
      <c r="AT6" s="34" t="str">
        <f>IF(AT7="","",IF(AT7="-","【-】","【"&amp;SUBSTITUTE(TEXT(AT7,"#,##0.00"),"-","△")&amp;"】"))</f>
        <v>【195.44】</v>
      </c>
      <c r="AU6" s="35" t="str">
        <f>IF(AU7="",NA(),AU7)</f>
        <v>-</v>
      </c>
      <c r="AV6" s="35" t="str">
        <f t="shared" ref="AV6:BD6" si="6">IF(AV7="",NA(),AV7)</f>
        <v>-</v>
      </c>
      <c r="AW6" s="35">
        <f t="shared" si="6"/>
        <v>29.52</v>
      </c>
      <c r="AX6" s="35">
        <f t="shared" si="6"/>
        <v>43.97</v>
      </c>
      <c r="AY6" s="35">
        <f t="shared" si="6"/>
        <v>36.840000000000003</v>
      </c>
      <c r="AZ6" s="35" t="str">
        <f t="shared" si="6"/>
        <v>-</v>
      </c>
      <c r="BA6" s="35" t="str">
        <f t="shared" si="6"/>
        <v>-</v>
      </c>
      <c r="BB6" s="35">
        <f t="shared" si="6"/>
        <v>40.78</v>
      </c>
      <c r="BC6" s="35">
        <f t="shared" si="6"/>
        <v>38.119999999999997</v>
      </c>
      <c r="BD6" s="35">
        <f t="shared" si="6"/>
        <v>43.5</v>
      </c>
      <c r="BE6" s="34" t="str">
        <f>IF(BE7="","",IF(BE7="-","【-】","【"&amp;SUBSTITUTE(TEXT(BE7,"#,##0.00"),"-","△")&amp;"】"))</f>
        <v>【34.27】</v>
      </c>
      <c r="BF6" s="35" t="str">
        <f>IF(BF7="",NA(),BF7)</f>
        <v>-</v>
      </c>
      <c r="BG6" s="35" t="str">
        <f t="shared" ref="BG6:BO6" si="7">IF(BG7="",NA(),BG7)</f>
        <v>-</v>
      </c>
      <c r="BH6" s="35">
        <f t="shared" si="7"/>
        <v>429.02</v>
      </c>
      <c r="BI6" s="35">
        <f t="shared" si="7"/>
        <v>56.68</v>
      </c>
      <c r="BJ6" s="35">
        <f t="shared" si="7"/>
        <v>43.62</v>
      </c>
      <c r="BK6" s="35" t="str">
        <f t="shared" si="7"/>
        <v>-</v>
      </c>
      <c r="BL6" s="35" t="str">
        <f t="shared" si="7"/>
        <v>-</v>
      </c>
      <c r="BM6" s="35">
        <f t="shared" si="7"/>
        <v>685.34</v>
      </c>
      <c r="BN6" s="35">
        <f t="shared" si="7"/>
        <v>684.74</v>
      </c>
      <c r="BO6" s="35">
        <f t="shared" si="7"/>
        <v>654.91999999999996</v>
      </c>
      <c r="BP6" s="34" t="str">
        <f>IF(BP7="","",IF(BP7="-","【-】","【"&amp;SUBSTITUTE(TEXT(BP7,"#,##0.00"),"-","△")&amp;"】"))</f>
        <v>【747.76】</v>
      </c>
      <c r="BQ6" s="35" t="str">
        <f>IF(BQ7="",NA(),BQ7)</f>
        <v>-</v>
      </c>
      <c r="BR6" s="35" t="str">
        <f t="shared" ref="BR6:BZ6" si="8">IF(BR7="",NA(),BR7)</f>
        <v>-</v>
      </c>
      <c r="BS6" s="35">
        <f t="shared" si="8"/>
        <v>59.38</v>
      </c>
      <c r="BT6" s="35">
        <f t="shared" si="8"/>
        <v>55.25</v>
      </c>
      <c r="BU6" s="35">
        <f t="shared" si="8"/>
        <v>52.65</v>
      </c>
      <c r="BV6" s="35" t="str">
        <f t="shared" si="8"/>
        <v>-</v>
      </c>
      <c r="BW6" s="35" t="str">
        <f t="shared" si="8"/>
        <v>-</v>
      </c>
      <c r="BX6" s="35">
        <f t="shared" si="8"/>
        <v>59.83</v>
      </c>
      <c r="BY6" s="35">
        <f t="shared" si="8"/>
        <v>65.33</v>
      </c>
      <c r="BZ6" s="35">
        <f t="shared" si="8"/>
        <v>65.39</v>
      </c>
      <c r="CA6" s="34" t="str">
        <f>IF(CA7="","",IF(CA7="-","【-】","【"&amp;SUBSTITUTE(TEXT(CA7,"#,##0.00"),"-","△")&amp;"】"))</f>
        <v>【59.51】</v>
      </c>
      <c r="CB6" s="35" t="str">
        <f>IF(CB7="",NA(),CB7)</f>
        <v>-</v>
      </c>
      <c r="CC6" s="35" t="str">
        <f t="shared" ref="CC6:CK6" si="9">IF(CC7="",NA(),CC7)</f>
        <v>-</v>
      </c>
      <c r="CD6" s="35">
        <f t="shared" si="9"/>
        <v>246.19</v>
      </c>
      <c r="CE6" s="35">
        <f t="shared" si="9"/>
        <v>256.17</v>
      </c>
      <c r="CF6" s="35">
        <f t="shared" si="9"/>
        <v>269.87</v>
      </c>
      <c r="CG6" s="35" t="str">
        <f t="shared" si="9"/>
        <v>-</v>
      </c>
      <c r="CH6" s="35" t="str">
        <f t="shared" si="9"/>
        <v>-</v>
      </c>
      <c r="CI6" s="35">
        <f t="shared" si="9"/>
        <v>246.66</v>
      </c>
      <c r="CJ6" s="35">
        <f t="shared" si="9"/>
        <v>227.43</v>
      </c>
      <c r="CK6" s="35">
        <f t="shared" si="9"/>
        <v>230.88</v>
      </c>
      <c r="CL6" s="34" t="str">
        <f>IF(CL7="","",IF(CL7="-","【-】","【"&amp;SUBSTITUTE(TEXT(CL7,"#,##0.00"),"-","△")&amp;"】"))</f>
        <v>【261.46】</v>
      </c>
      <c r="CM6" s="35" t="str">
        <f>IF(CM7="",NA(),CM7)</f>
        <v>-</v>
      </c>
      <c r="CN6" s="35" t="str">
        <f t="shared" ref="CN6:CV6" si="10">IF(CN7="",NA(),CN7)</f>
        <v>-</v>
      </c>
      <c r="CO6" s="35">
        <f t="shared" si="10"/>
        <v>77.31</v>
      </c>
      <c r="CP6" s="35">
        <f t="shared" si="10"/>
        <v>77.31</v>
      </c>
      <c r="CQ6" s="35">
        <f t="shared" si="10"/>
        <v>77.31</v>
      </c>
      <c r="CR6" s="35" t="str">
        <f t="shared" si="10"/>
        <v>-</v>
      </c>
      <c r="CS6" s="35" t="str">
        <f t="shared" si="10"/>
        <v>-</v>
      </c>
      <c r="CT6" s="35">
        <f t="shared" si="10"/>
        <v>56</v>
      </c>
      <c r="CU6" s="35">
        <f t="shared" si="10"/>
        <v>56.01</v>
      </c>
      <c r="CV6" s="35">
        <f t="shared" si="10"/>
        <v>56.72</v>
      </c>
      <c r="CW6" s="34" t="str">
        <f>IF(CW7="","",IF(CW7="-","【-】","【"&amp;SUBSTITUTE(TEXT(CW7,"#,##0.00"),"-","△")&amp;"】"))</f>
        <v>【52.23】</v>
      </c>
      <c r="CX6" s="35" t="str">
        <f>IF(CX7="",NA(),CX7)</f>
        <v>-</v>
      </c>
      <c r="CY6" s="35" t="str">
        <f t="shared" ref="CY6:DG6" si="11">IF(CY7="",NA(),CY7)</f>
        <v>-</v>
      </c>
      <c r="CZ6" s="35">
        <f t="shared" si="11"/>
        <v>94.29</v>
      </c>
      <c r="DA6" s="35">
        <f t="shared" si="11"/>
        <v>94</v>
      </c>
      <c r="DB6" s="35">
        <f t="shared" si="11"/>
        <v>94.66</v>
      </c>
      <c r="DC6" s="35" t="str">
        <f t="shared" si="11"/>
        <v>-</v>
      </c>
      <c r="DD6" s="35" t="str">
        <f t="shared" si="11"/>
        <v>-</v>
      </c>
      <c r="DE6" s="35">
        <f t="shared" si="11"/>
        <v>89.51</v>
      </c>
      <c r="DF6" s="35">
        <f t="shared" si="11"/>
        <v>89.77</v>
      </c>
      <c r="DG6" s="35">
        <f t="shared" si="11"/>
        <v>90.04</v>
      </c>
      <c r="DH6" s="34" t="str">
        <f>IF(DH7="","",IF(DH7="-","【-】","【"&amp;SUBSTITUTE(TEXT(DH7,"#,##0.00"),"-","△")&amp;"】"))</f>
        <v>【85.82】</v>
      </c>
      <c r="DI6" s="35" t="str">
        <f>IF(DI7="",NA(),DI7)</f>
        <v>-</v>
      </c>
      <c r="DJ6" s="35" t="str">
        <f t="shared" ref="DJ6:DR6" si="12">IF(DJ7="",NA(),DJ7)</f>
        <v>-</v>
      </c>
      <c r="DK6" s="35">
        <f t="shared" si="12"/>
        <v>4.3</v>
      </c>
      <c r="DL6" s="35">
        <f t="shared" si="12"/>
        <v>8.2200000000000006</v>
      </c>
      <c r="DM6" s="35">
        <f t="shared" si="12"/>
        <v>11.88</v>
      </c>
      <c r="DN6" s="35" t="str">
        <f t="shared" si="12"/>
        <v>-</v>
      </c>
      <c r="DO6" s="35" t="str">
        <f t="shared" si="12"/>
        <v>-</v>
      </c>
      <c r="DP6" s="35">
        <f t="shared" si="12"/>
        <v>21.33</v>
      </c>
      <c r="DQ6" s="35">
        <f t="shared" si="12"/>
        <v>22.69</v>
      </c>
      <c r="DR6" s="35">
        <f t="shared" si="12"/>
        <v>24.32</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0.05</v>
      </c>
      <c r="EM6" s="35">
        <f t="shared" si="14"/>
        <v>0.44</v>
      </c>
      <c r="EN6" s="35">
        <f t="shared" si="14"/>
        <v>0.04</v>
      </c>
      <c r="EO6" s="34" t="str">
        <f>IF(EO7="","",IF(EO7="-","【-】","【"&amp;SUBSTITUTE(TEXT(EO7,"#,##0.00"),"-","△")&amp;"】"))</f>
        <v>【0.02】</v>
      </c>
    </row>
    <row r="7" spans="1:148" s="36" customFormat="1" x14ac:dyDescent="0.2">
      <c r="A7" s="28"/>
      <c r="B7" s="37">
        <v>2018</v>
      </c>
      <c r="C7" s="37">
        <v>252093</v>
      </c>
      <c r="D7" s="37">
        <v>46</v>
      </c>
      <c r="E7" s="37">
        <v>17</v>
      </c>
      <c r="F7" s="37">
        <v>5</v>
      </c>
      <c r="G7" s="37">
        <v>0</v>
      </c>
      <c r="H7" s="37" t="s">
        <v>96</v>
      </c>
      <c r="I7" s="37" t="s">
        <v>97</v>
      </c>
      <c r="J7" s="37" t="s">
        <v>98</v>
      </c>
      <c r="K7" s="37" t="s">
        <v>99</v>
      </c>
      <c r="L7" s="37" t="s">
        <v>100</v>
      </c>
      <c r="M7" s="37" t="s">
        <v>101</v>
      </c>
      <c r="N7" s="38" t="s">
        <v>102</v>
      </c>
      <c r="O7" s="38">
        <v>78.61</v>
      </c>
      <c r="P7" s="38">
        <v>10.98</v>
      </c>
      <c r="Q7" s="38">
        <v>73.87</v>
      </c>
      <c r="R7" s="38">
        <v>2773</v>
      </c>
      <c r="S7" s="38">
        <v>90974</v>
      </c>
      <c r="T7" s="38">
        <v>481.62</v>
      </c>
      <c r="U7" s="38">
        <v>188.89</v>
      </c>
      <c r="V7" s="38">
        <v>9970</v>
      </c>
      <c r="W7" s="38">
        <v>4.78</v>
      </c>
      <c r="X7" s="38">
        <v>2085.77</v>
      </c>
      <c r="Y7" s="38" t="s">
        <v>102</v>
      </c>
      <c r="Z7" s="38" t="s">
        <v>102</v>
      </c>
      <c r="AA7" s="38">
        <v>108.28</v>
      </c>
      <c r="AB7" s="38">
        <v>110.66</v>
      </c>
      <c r="AC7" s="38">
        <v>101.51</v>
      </c>
      <c r="AD7" s="38" t="s">
        <v>102</v>
      </c>
      <c r="AE7" s="38" t="s">
        <v>102</v>
      </c>
      <c r="AF7" s="38">
        <v>97.34</v>
      </c>
      <c r="AG7" s="38">
        <v>100.99</v>
      </c>
      <c r="AH7" s="38">
        <v>101.27</v>
      </c>
      <c r="AI7" s="38">
        <v>101.6</v>
      </c>
      <c r="AJ7" s="38" t="s">
        <v>102</v>
      </c>
      <c r="AK7" s="38" t="s">
        <v>102</v>
      </c>
      <c r="AL7" s="38">
        <v>0</v>
      </c>
      <c r="AM7" s="38">
        <v>0</v>
      </c>
      <c r="AN7" s="38">
        <v>0</v>
      </c>
      <c r="AO7" s="38" t="s">
        <v>102</v>
      </c>
      <c r="AP7" s="38" t="s">
        <v>102</v>
      </c>
      <c r="AQ7" s="38">
        <v>148.37</v>
      </c>
      <c r="AR7" s="38">
        <v>149.02000000000001</v>
      </c>
      <c r="AS7" s="38">
        <v>137.09</v>
      </c>
      <c r="AT7" s="38">
        <v>195.44</v>
      </c>
      <c r="AU7" s="38" t="s">
        <v>102</v>
      </c>
      <c r="AV7" s="38" t="s">
        <v>102</v>
      </c>
      <c r="AW7" s="38">
        <v>29.52</v>
      </c>
      <c r="AX7" s="38">
        <v>43.97</v>
      </c>
      <c r="AY7" s="38">
        <v>36.840000000000003</v>
      </c>
      <c r="AZ7" s="38" t="s">
        <v>102</v>
      </c>
      <c r="BA7" s="38" t="s">
        <v>102</v>
      </c>
      <c r="BB7" s="38">
        <v>40.78</v>
      </c>
      <c r="BC7" s="38">
        <v>38.119999999999997</v>
      </c>
      <c r="BD7" s="38">
        <v>43.5</v>
      </c>
      <c r="BE7" s="38">
        <v>34.270000000000003</v>
      </c>
      <c r="BF7" s="38" t="s">
        <v>102</v>
      </c>
      <c r="BG7" s="38" t="s">
        <v>102</v>
      </c>
      <c r="BH7" s="38">
        <v>429.02</v>
      </c>
      <c r="BI7" s="38">
        <v>56.68</v>
      </c>
      <c r="BJ7" s="38">
        <v>43.62</v>
      </c>
      <c r="BK7" s="38" t="s">
        <v>102</v>
      </c>
      <c r="BL7" s="38" t="s">
        <v>102</v>
      </c>
      <c r="BM7" s="38">
        <v>685.34</v>
      </c>
      <c r="BN7" s="38">
        <v>684.74</v>
      </c>
      <c r="BO7" s="38">
        <v>654.91999999999996</v>
      </c>
      <c r="BP7" s="38">
        <v>747.76</v>
      </c>
      <c r="BQ7" s="38" t="s">
        <v>102</v>
      </c>
      <c r="BR7" s="38" t="s">
        <v>102</v>
      </c>
      <c r="BS7" s="38">
        <v>59.38</v>
      </c>
      <c r="BT7" s="38">
        <v>55.25</v>
      </c>
      <c r="BU7" s="38">
        <v>52.65</v>
      </c>
      <c r="BV7" s="38" t="s">
        <v>102</v>
      </c>
      <c r="BW7" s="38" t="s">
        <v>102</v>
      </c>
      <c r="BX7" s="38">
        <v>59.83</v>
      </c>
      <c r="BY7" s="38">
        <v>65.33</v>
      </c>
      <c r="BZ7" s="38">
        <v>65.39</v>
      </c>
      <c r="CA7" s="38">
        <v>59.51</v>
      </c>
      <c r="CB7" s="38" t="s">
        <v>102</v>
      </c>
      <c r="CC7" s="38" t="s">
        <v>102</v>
      </c>
      <c r="CD7" s="38">
        <v>246.19</v>
      </c>
      <c r="CE7" s="38">
        <v>256.17</v>
      </c>
      <c r="CF7" s="38">
        <v>269.87</v>
      </c>
      <c r="CG7" s="38" t="s">
        <v>102</v>
      </c>
      <c r="CH7" s="38" t="s">
        <v>102</v>
      </c>
      <c r="CI7" s="38">
        <v>246.66</v>
      </c>
      <c r="CJ7" s="38">
        <v>227.43</v>
      </c>
      <c r="CK7" s="38">
        <v>230.88</v>
      </c>
      <c r="CL7" s="38">
        <v>261.45999999999998</v>
      </c>
      <c r="CM7" s="38" t="s">
        <v>102</v>
      </c>
      <c r="CN7" s="38" t="s">
        <v>102</v>
      </c>
      <c r="CO7" s="38">
        <v>77.31</v>
      </c>
      <c r="CP7" s="38">
        <v>77.31</v>
      </c>
      <c r="CQ7" s="38">
        <v>77.31</v>
      </c>
      <c r="CR7" s="38" t="s">
        <v>102</v>
      </c>
      <c r="CS7" s="38" t="s">
        <v>102</v>
      </c>
      <c r="CT7" s="38">
        <v>56</v>
      </c>
      <c r="CU7" s="38">
        <v>56.01</v>
      </c>
      <c r="CV7" s="38">
        <v>56.72</v>
      </c>
      <c r="CW7" s="38">
        <v>52.23</v>
      </c>
      <c r="CX7" s="38" t="s">
        <v>102</v>
      </c>
      <c r="CY7" s="38" t="s">
        <v>102</v>
      </c>
      <c r="CZ7" s="38">
        <v>94.29</v>
      </c>
      <c r="DA7" s="38">
        <v>94</v>
      </c>
      <c r="DB7" s="38">
        <v>94.66</v>
      </c>
      <c r="DC7" s="38" t="s">
        <v>102</v>
      </c>
      <c r="DD7" s="38" t="s">
        <v>102</v>
      </c>
      <c r="DE7" s="38">
        <v>89.51</v>
      </c>
      <c r="DF7" s="38">
        <v>89.77</v>
      </c>
      <c r="DG7" s="38">
        <v>90.04</v>
      </c>
      <c r="DH7" s="38">
        <v>85.82</v>
      </c>
      <c r="DI7" s="38" t="s">
        <v>102</v>
      </c>
      <c r="DJ7" s="38" t="s">
        <v>102</v>
      </c>
      <c r="DK7" s="38">
        <v>4.3</v>
      </c>
      <c r="DL7" s="38">
        <v>8.2200000000000006</v>
      </c>
      <c r="DM7" s="38">
        <v>11.88</v>
      </c>
      <c r="DN7" s="38" t="s">
        <v>102</v>
      </c>
      <c r="DO7" s="38" t="s">
        <v>102</v>
      </c>
      <c r="DP7" s="38">
        <v>21.33</v>
      </c>
      <c r="DQ7" s="38">
        <v>22.69</v>
      </c>
      <c r="DR7" s="38">
        <v>24.32</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0.05</v>
      </c>
      <c r="EM7" s="38">
        <v>0.44</v>
      </c>
      <c r="EN7" s="38">
        <v>0.04</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2020-02-05T05:30:07Z</cp:lastPrinted>
  <dcterms:created xsi:type="dcterms:W3CDTF">2019-12-05T04:54:17Z</dcterms:created>
  <dcterms:modified xsi:type="dcterms:W3CDTF">2020-02-05T06:17:15Z</dcterms:modified>
  <cp:category/>
</cp:coreProperties>
</file>