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理財係\11 公営企業\H31公営企業\03  経営比較分析表\20200109 経営比較分析表（H30決算）\3 市→県\07 栗東市(〇)\"/>
    </mc:Choice>
  </mc:AlternateContent>
  <workbookProtection workbookAlgorithmName="SHA-512" workbookHashValue="O2uJhVtCykz8NmG62QR0bTdaA8b5VviZTELRTtomjNKZ5kX7fC6XeVfJrwfvUVF6vdRXYE5zqMc56YJz/1Mykw==" workbookSaltValue="pDw+fCzNYcdS3CmzUcVi/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<sst xmlns="http://schemas.openxmlformats.org/spreadsheetml/2006/main" count="224" uniqueCount="111">
  <si>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</si>
  <si>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</si>
  <si>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</si>
  <si>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</si>
  <si>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</si>
  <si>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</si>
  <si>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</si>
  <si>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</si>
  <si>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</si>
  <si>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</si>
  <si>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</si>
  <si>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</si>
  <si>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</si>
  <si>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</si>
  <si>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</si>
  <si>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</si>
  <si>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</si>
  <si>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</si>
  <si>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</si>
  <si>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</si>
  <si>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</si>
  <si>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</si>
  <si>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</si>
  <si>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</si>
  <si>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</si>
  <si>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</si>
  <si>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</si>
  <si>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</si>
  <si>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</si>
  <si>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</si>
  <si>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</si>
  <si>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</si>
  <si>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</si>
  <si>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</si>
  <si>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</si>
  <si>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</si>
  <si>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</si>
  <si>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</si>
  <si>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</si>
  <si>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</si>
  <si>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</si>
  <si>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</si>
  <si>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</si>
  <si>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</si>
  <si>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</si>
  <si>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</si>
  <si>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</si>
  <si>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</si>
  <si>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</si>
  <si>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</si>
  <si>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</si>
  <si>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</si>
  <si>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</si>
  <si>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</si>
  <si>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</si>
  <si>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</si>
  <si>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</si>
  <si>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</si>
  <si>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</si>
  <si>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</si>
  <si>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</si>
  <si>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</si>
  <si>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</si>
  <si>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</si>
  <si>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</si>
  <si>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</si>
  <si>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</si>
  <si>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</si>
  <si>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</si>
  <si>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</si>
  <si>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</si>
  <si>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</si>
  <si>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</si>
  <si>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</si>
  <si>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</si>
  <si>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</si>
  <si>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</si>
  <si>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</si>
  <si>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</si>
  <si>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</si>
  <si>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</si>
  <si>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</si>
  <si>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</si>
  <si>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</si>
  <si>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</si>
  <si>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</si>
  <si>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</si>
  <si>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</si>
  <si>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</si>
  <si>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</si>
  <si>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</si>
  <si>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</si>
  <si>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</si>
  <si>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</si>
  <si>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</si>
  <si>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</si>
  <si>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栗東市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</si>
  <si>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</si>
  <si>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</si>
  <si>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</si>
  <si>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</si>
  <si>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</si>
  <si>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</si>
  <si>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</si>
  <si>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</si>
  <si>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</si>
  <si>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</si>
  <si>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</si>
  <si>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有形固定資産減価償却率は、下水道事業の早期着手と迅速かつ集中的な施設整備により、類似団体平均よりも高い水準にあるが、②法定耐用年数を経過した管渠はないことから、③管渠の更新投資・老朽化対策の実施には至っていない。今後、集中した老朽化に伴う更新需要の増加が見込まれることからストックマネジメントに基づく計画的な施設更新を行う必要がある。</t>
    <rPh sb="12" eb="13">
      <t>リツ</t>
    </rPh>
    <rPh sb="15" eb="18">
      <t>ゲスイドウ</t>
    </rPh>
    <rPh sb="18" eb="20">
      <t>ジギョウ</t>
    </rPh>
    <rPh sb="21" eb="23">
      <t>ソウキ</t>
    </rPh>
    <rPh sb="23" eb="25">
      <t>チャクシュ</t>
    </rPh>
    <rPh sb="26" eb="28">
      <t>ジンソク</t>
    </rPh>
    <rPh sb="30" eb="33">
      <t>シュウチュウテキ</t>
    </rPh>
    <rPh sb="34" eb="36">
      <t>シセツ</t>
    </rPh>
    <rPh sb="36" eb="38">
      <t>セイビ</t>
    </rPh>
    <phoneticPr fontId="4"/>
  </si>
  <si>
    <t>本市の下水道事業は、集中的な施設整備により普及率は高く、面整備は概ね完了している。また、着実な水洗化の促進により施設の効率的な利用が図れている。しかし、過去の施設整備に伴う企業債償還がピークを迎え、また、汚水処理に係る経費が下水道使用料収入では賄えていない状況にあることから、他会計からの繰入金への依存によって経営が成り立っている。この厳しい経営状況はしばらく続くと見込まれる。今後、元利償還がピークを過ぎることで負担は逓減され、流動比率、経費回収率は徐々に改善する一方、管渠の老朽化に伴う更新時期の到来を迎えることから、更新需要の増大が見込まれる。安定的かつ持続可能な事業運営を図るためには、経営戦略、ストックマネジメントに基づき計画的・効率的な経営に努める必要がある。</t>
    <rPh sb="0" eb="2">
      <t>ホンシ</t>
    </rPh>
    <rPh sb="3" eb="6">
      <t>ゲスイドウ</t>
    </rPh>
    <rPh sb="6" eb="8">
      <t>ジギョウ</t>
    </rPh>
    <rPh sb="10" eb="13">
      <t>シュウチュウテキ</t>
    </rPh>
    <rPh sb="14" eb="16">
      <t>シセツ</t>
    </rPh>
    <rPh sb="16" eb="18">
      <t>セイビ</t>
    </rPh>
    <rPh sb="21" eb="23">
      <t>フキュウ</t>
    </rPh>
    <rPh sb="23" eb="24">
      <t>リツ</t>
    </rPh>
    <rPh sb="25" eb="26">
      <t>タカ</t>
    </rPh>
    <rPh sb="28" eb="29">
      <t>メン</t>
    </rPh>
    <rPh sb="29" eb="31">
      <t>セイビ</t>
    </rPh>
    <rPh sb="32" eb="33">
      <t>オオム</t>
    </rPh>
    <rPh sb="34" eb="36">
      <t>カンリョウ</t>
    </rPh>
    <rPh sb="44" eb="46">
      <t>チャクジツ</t>
    </rPh>
    <rPh sb="47" eb="50">
      <t>スイセンカ</t>
    </rPh>
    <rPh sb="51" eb="53">
      <t>ソクシン</t>
    </rPh>
    <rPh sb="56" eb="58">
      <t>シセツ</t>
    </rPh>
    <rPh sb="59" eb="62">
      <t>コウリツテキ</t>
    </rPh>
    <rPh sb="63" eb="65">
      <t>リヨウ</t>
    </rPh>
    <rPh sb="66" eb="67">
      <t>ハカ</t>
    </rPh>
    <rPh sb="76" eb="78">
      <t>カコ</t>
    </rPh>
    <rPh sb="79" eb="81">
      <t>シセツ</t>
    </rPh>
    <rPh sb="81" eb="83">
      <t>セイビ</t>
    </rPh>
    <rPh sb="84" eb="85">
      <t>トモナ</t>
    </rPh>
    <rPh sb="86" eb="88">
      <t>キギョウ</t>
    </rPh>
    <rPh sb="88" eb="89">
      <t>サイ</t>
    </rPh>
    <rPh sb="89" eb="91">
      <t>ショウカン</t>
    </rPh>
    <rPh sb="96" eb="97">
      <t>ムカ</t>
    </rPh>
    <rPh sb="138" eb="139">
      <t>タ</t>
    </rPh>
    <rPh sb="139" eb="141">
      <t>カイケイ</t>
    </rPh>
    <rPh sb="144" eb="146">
      <t>クリイレ</t>
    </rPh>
    <rPh sb="146" eb="147">
      <t>キン</t>
    </rPh>
    <rPh sb="149" eb="151">
      <t>イゾン</t>
    </rPh>
    <rPh sb="168" eb="169">
      <t>キビ</t>
    </rPh>
    <rPh sb="171" eb="173">
      <t>ケイエイ</t>
    </rPh>
    <rPh sb="173" eb="175">
      <t>ジョウキョウ</t>
    </rPh>
    <rPh sb="180" eb="181">
      <t>ツヅ</t>
    </rPh>
    <rPh sb="183" eb="185">
      <t>ミコ</t>
    </rPh>
    <rPh sb="189" eb="191">
      <t>コンゴ</t>
    </rPh>
    <rPh sb="207" eb="209">
      <t>フタン</t>
    </rPh>
    <rPh sb="215" eb="217">
      <t>リュウドウ</t>
    </rPh>
    <rPh sb="217" eb="219">
      <t>ヒリツ</t>
    </rPh>
    <rPh sb="220" eb="222">
      <t>ケイヒ</t>
    </rPh>
    <rPh sb="222" eb="224">
      <t>カイシュウ</t>
    </rPh>
    <rPh sb="224" eb="225">
      <t>リツ</t>
    </rPh>
    <rPh sb="233" eb="235">
      <t>イッポウ</t>
    </rPh>
    <rPh sb="236" eb="238">
      <t>カンキョ</t>
    </rPh>
    <rPh sb="239" eb="242">
      <t>ロウキュウカ</t>
    </rPh>
    <rPh sb="243" eb="244">
      <t>トモナ</t>
    </rPh>
    <rPh sb="245" eb="247">
      <t>コウシン</t>
    </rPh>
    <rPh sb="247" eb="249">
      <t>ジキ</t>
    </rPh>
    <rPh sb="250" eb="252">
      <t>トウライ</t>
    </rPh>
    <rPh sb="253" eb="254">
      <t>ムカ</t>
    </rPh>
    <rPh sb="261" eb="263">
      <t>コウシン</t>
    </rPh>
    <rPh sb="263" eb="265">
      <t>ジュヨウ</t>
    </rPh>
    <rPh sb="266" eb="268">
      <t>ゾウダイ</t>
    </rPh>
    <rPh sb="269" eb="271">
      <t>ミコ</t>
    </rPh>
    <rPh sb="275" eb="278">
      <t>アンテイテキ</t>
    </rPh>
    <rPh sb="280" eb="282">
      <t>ジゾク</t>
    </rPh>
    <rPh sb="282" eb="284">
      <t>カノウ</t>
    </rPh>
    <rPh sb="285" eb="287">
      <t>ジギョウ</t>
    </rPh>
    <rPh sb="287" eb="289">
      <t>ウンエイ</t>
    </rPh>
    <rPh sb="290" eb="291">
      <t>ハカ</t>
    </rPh>
    <rPh sb="297" eb="299">
      <t>ケイエイ</t>
    </rPh>
    <rPh sb="299" eb="301">
      <t>センリャク</t>
    </rPh>
    <rPh sb="313" eb="314">
      <t>モト</t>
    </rPh>
    <rPh sb="316" eb="319">
      <t>ケイカクテキ</t>
    </rPh>
    <rPh sb="320" eb="323">
      <t>コウリツテキ</t>
    </rPh>
    <rPh sb="324" eb="326">
      <t>ケイエイ</t>
    </rPh>
    <rPh sb="327" eb="328">
      <t>ツト</t>
    </rPh>
    <rPh sb="330" eb="332">
      <t>ヒツヨウ</t>
    </rPh>
    <phoneticPr fontId="4"/>
  </si>
  <si>
    <t xml:space="preserve">① 経常収支比率は100％を超え、単年度黒字となっている。また②累積欠損金も発生していない。しかし、⑤経費回収率は100％を下回り、不足分を他会計からの繰入金に依存する状況が続いている。
③ 下水道整備に伴う企業債償還のピークが到来しており、これが重い負担となって流動比率は100％を下回っている。資金確保のため他会計からの繰入金や資本費平準化債の活用により現金を賄っており、今後も厳しい資金状況が続くと見込まれる。
④ 本市の下水道普及率は99.1％に達し、概ね下水道の初期整備が完了している。着実に行った管渠整備の結果として企業債残高が多いことから企業債残高対事業規模比率は類似団体平均値を上回っている。今後は企業債の償還が進むことから、比率は徐々に改善していくと見込まれる。
⑤ 経費回収率は、汚水処理に係る経費が下水道使用料収入では賄えていない状況にある。今後、資本費（企業債利息）の減少に伴って経費回収率は徐々に改善する見込みではあるが、維持管理費の大幅な削減は見込めないこと、本市の下水道使用料単価が県内でも最低水準になっていることを踏まえ、安定的な経営のため使用料水準を見極める必要がある。
⑥ 汚水処理原価は類似団体平均値を十分に下回っており、効率的な汚水処理運営が図れている。
⑦ 流域下水道接続のため、当該値は対象外（平成30年度より統計値を見直し）
⑧ 水洗化率は類似団体平均値を上回る高水準にある。引き続き水洗化促進に向け普及啓発に努める。
</t>
    <rPh sb="62" eb="64">
      <t>シタマワ</t>
    </rPh>
    <rPh sb="376" eb="378">
      <t>ジョウキョウ</t>
    </rPh>
    <rPh sb="492" eb="494">
      <t>ミキワ</t>
    </rPh>
    <rPh sb="621" eb="622">
      <t>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</si>
</sst>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0.04</c:v>
                </c:pt>
                <c:pt idx="1">
                  <c:v>0.04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3ED-4BC9-A24A-D5AD204DEFD6}"/>
            </c:ext>
          </c:extLst>
        </c:ser>
        <c:dLbls>
          <c:showLegendKey val="0"/>
          <c:showVal val="0"/>
          <c:showCatName val="0"/>
          <c:showSerName val="0"/>
          <c:showPercent val="0"/>
          <c:showBubbleSize val="0"/>
        </c:dLbls>
        <c:gapWidth val="150"/>
        <c:axId val="810848608"/>
        <c:axId val="8108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C3ED-4BC9-A24A-D5AD204DEFD6}"/>
            </c:ext>
          </c:extLst>
        </c:ser>
        <c:dLbls>
          <c:showLegendKey val="0"/>
          <c:showVal val="0"/>
          <c:showCatName val="0"/>
          <c:showSerName val="0"/>
          <c:showPercent val="0"/>
          <c:showBubbleSize val="0"/>
        </c:dLbls>
        <c:marker val="1"/>
        <c:smooth val="0"/>
        <c:axId val="810848608"/>
        <c:axId val="810844800"/>
      </c:lineChart>
      <c:dateAx>
        <c:axId val="810848608"/>
        <c:scaling>
          <c:orientation val="minMax"/>
        </c:scaling>
        <c:delete val="1"/>
        <c:axPos val="b"/>
        <c:numFmt formatCode="ge" sourceLinked="1"/>
        <c:majorTickMark val="none"/>
        <c:minorTickMark val="none"/>
        <c:tickLblPos val="none"/>
        <c:crossAx val="810844800"/>
        <c:crosses val="autoZero"/>
        <c:auto val="1"/>
        <c:lblOffset val="100"/>
        <c:baseTimeUnit val="years"/>
      </c:dateAx>
      <c:valAx>
        <c:axId val="8108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8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97.31</c:v>
                </c:pt>
                <c:pt idx="1">
                  <c:v>97.31</c:v>
                </c:pt>
                <c:pt idx="2">
                  <c:v>91.53</c:v>
                </c:pt>
                <c:pt idx="3">
                  <c:v>91.44</c:v>
                </c:pt>
                <c:pt idx="4">
                  <c:v>0</c:v>
                </c:pt>
              </c:numCache>
            </c:numRef>
          </c:val>
          <c:extLst xmlns:c16r2="http://schemas.microsoft.com/office/drawing/2015/06/chart">
            <c:ext xmlns:c16="http://schemas.microsoft.com/office/drawing/2014/chart" uri="{C3380CC4-5D6E-409C-BE32-E72D297353CC}">
              <c16:uniqueId val="{00000000-21B1-4C63-B5C7-4677A4ACCF8A}"/>
            </c:ext>
          </c:extLst>
        </c:ser>
        <c:dLbls>
          <c:showLegendKey val="0"/>
          <c:showVal val="0"/>
          <c:showCatName val="0"/>
          <c:showSerName val="0"/>
          <c:showPercent val="0"/>
          <c:showBubbleSize val="0"/>
        </c:dLbls>
        <c:gapWidth val="150"/>
        <c:axId val="812705328"/>
        <c:axId val="81271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21B1-4C63-B5C7-4677A4ACCF8A}"/>
            </c:ext>
          </c:extLst>
        </c:ser>
        <c:dLbls>
          <c:showLegendKey val="0"/>
          <c:showVal val="0"/>
          <c:showCatName val="0"/>
          <c:showSerName val="0"/>
          <c:showPercent val="0"/>
          <c:showBubbleSize val="0"/>
        </c:dLbls>
        <c:marker val="1"/>
        <c:smooth val="0"/>
        <c:axId val="812705328"/>
        <c:axId val="812711312"/>
      </c:lineChart>
      <c:dateAx>
        <c:axId val="812705328"/>
        <c:scaling>
          <c:orientation val="minMax"/>
        </c:scaling>
        <c:delete val="1"/>
        <c:axPos val="b"/>
        <c:numFmt formatCode="ge" sourceLinked="1"/>
        <c:majorTickMark val="none"/>
        <c:minorTickMark val="none"/>
        <c:tickLblPos val="none"/>
        <c:crossAx val="812711312"/>
        <c:crosses val="autoZero"/>
        <c:auto val="1"/>
        <c:lblOffset val="100"/>
        <c:baseTimeUnit val="years"/>
      </c:dateAx>
      <c:valAx>
        <c:axId val="81271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70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98.36</c:v>
                </c:pt>
                <c:pt idx="1">
                  <c:v>98.5</c:v>
                </c:pt>
                <c:pt idx="2">
                  <c:v>98.6</c:v>
                </c:pt>
                <c:pt idx="3">
                  <c:v>98.94</c:v>
                </c:pt>
                <c:pt idx="4">
                  <c:v>98.9</c:v>
                </c:pt>
              </c:numCache>
            </c:numRef>
          </c:val>
          <c:extLst xmlns:c16r2="http://schemas.microsoft.com/office/drawing/2015/06/chart">
            <c:ext xmlns:c16="http://schemas.microsoft.com/office/drawing/2014/chart" uri="{C3380CC4-5D6E-409C-BE32-E72D297353CC}">
              <c16:uniqueId val="{00000000-8605-4EE9-A10B-3FD32F3E38C9}"/>
            </c:ext>
          </c:extLst>
        </c:ser>
        <c:dLbls>
          <c:showLegendKey val="0"/>
          <c:showVal val="0"/>
          <c:showCatName val="0"/>
          <c:showSerName val="0"/>
          <c:showPercent val="0"/>
          <c:showBubbleSize val="0"/>
        </c:dLbls>
        <c:gapWidth val="150"/>
        <c:axId val="812716752"/>
        <c:axId val="81270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8605-4EE9-A10B-3FD32F3E38C9}"/>
            </c:ext>
          </c:extLst>
        </c:ser>
        <c:dLbls>
          <c:showLegendKey val="0"/>
          <c:showVal val="0"/>
          <c:showCatName val="0"/>
          <c:showSerName val="0"/>
          <c:showPercent val="0"/>
          <c:showBubbleSize val="0"/>
        </c:dLbls>
        <c:marker val="1"/>
        <c:smooth val="0"/>
        <c:axId val="812716752"/>
        <c:axId val="812706960"/>
      </c:lineChart>
      <c:dateAx>
        <c:axId val="812716752"/>
        <c:scaling>
          <c:orientation val="minMax"/>
        </c:scaling>
        <c:delete val="1"/>
        <c:axPos val="b"/>
        <c:numFmt formatCode="ge" sourceLinked="1"/>
        <c:majorTickMark val="none"/>
        <c:minorTickMark val="none"/>
        <c:tickLblPos val="none"/>
        <c:crossAx val="812706960"/>
        <c:crosses val="autoZero"/>
        <c:auto val="1"/>
        <c:lblOffset val="100"/>
        <c:baseTimeUnit val="years"/>
      </c:dateAx>
      <c:valAx>
        <c:axId val="81270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71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103.85</c:v>
                </c:pt>
                <c:pt idx="1">
                  <c:v>104.52</c:v>
                </c:pt>
                <c:pt idx="2">
                  <c:v>102.23</c:v>
                </c:pt>
                <c:pt idx="3">
                  <c:v>106.79</c:v>
                </c:pt>
                <c:pt idx="4">
                  <c:v>106.66</c:v>
                </c:pt>
              </c:numCache>
            </c:numRef>
          </c:val>
          <c:extLst xmlns:c16r2="http://schemas.microsoft.com/office/drawing/2015/06/chart">
            <c:ext xmlns:c16="http://schemas.microsoft.com/office/drawing/2014/chart" uri="{C3380CC4-5D6E-409C-BE32-E72D297353CC}">
              <c16:uniqueId val="{00000000-2F06-44C2-9379-0FD11B5228E9}"/>
            </c:ext>
          </c:extLst>
        </c:ser>
        <c:dLbls>
          <c:showLegendKey val="0"/>
          <c:showVal val="0"/>
          <c:showCatName val="0"/>
          <c:showSerName val="0"/>
          <c:showPercent val="0"/>
          <c:showBubbleSize val="0"/>
        </c:dLbls>
        <c:gapWidth val="150"/>
        <c:axId val="810847520"/>
        <c:axId val="81085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108.77</c:v>
                </c:pt>
                <c:pt idx="1">
                  <c:v>109.48</c:v>
                </c:pt>
                <c:pt idx="2">
                  <c:v>109.27</c:v>
                </c:pt>
                <c:pt idx="3">
                  <c:v>108.03</c:v>
                </c:pt>
                <c:pt idx="4">
                  <c:v>106.9</c:v>
                </c:pt>
              </c:numCache>
            </c:numRef>
          </c:val>
          <c:smooth val="0"/>
          <c:extLst xmlns:c16r2="http://schemas.microsoft.com/office/drawing/2015/06/chart">
            <c:ext xmlns:c16="http://schemas.microsoft.com/office/drawing/2014/chart" uri="{C3380CC4-5D6E-409C-BE32-E72D297353CC}">
              <c16:uniqueId val="{00000001-2F06-44C2-9379-0FD11B5228E9}"/>
            </c:ext>
          </c:extLst>
        </c:ser>
        <c:dLbls>
          <c:showLegendKey val="0"/>
          <c:showVal val="0"/>
          <c:showCatName val="0"/>
          <c:showSerName val="0"/>
          <c:showPercent val="0"/>
          <c:showBubbleSize val="0"/>
        </c:dLbls>
        <c:marker val="1"/>
        <c:smooth val="0"/>
        <c:axId val="810847520"/>
        <c:axId val="810850784"/>
      </c:lineChart>
      <c:dateAx>
        <c:axId val="810847520"/>
        <c:scaling>
          <c:orientation val="minMax"/>
        </c:scaling>
        <c:delete val="1"/>
        <c:axPos val="b"/>
        <c:numFmt formatCode="ge" sourceLinked="1"/>
        <c:majorTickMark val="none"/>
        <c:minorTickMark val="none"/>
        <c:tickLblPos val="none"/>
        <c:crossAx val="810850784"/>
        <c:crosses val="autoZero"/>
        <c:auto val="1"/>
        <c:lblOffset val="100"/>
        <c:baseTimeUnit val="years"/>
      </c:dateAx>
      <c:valAx>
        <c:axId val="8108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8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32.89</c:v>
                </c:pt>
                <c:pt idx="1">
                  <c:v>34.020000000000003</c:v>
                </c:pt>
                <c:pt idx="2">
                  <c:v>35.54</c:v>
                </c:pt>
                <c:pt idx="3">
                  <c:v>37.15</c:v>
                </c:pt>
                <c:pt idx="4">
                  <c:v>38.32</c:v>
                </c:pt>
              </c:numCache>
            </c:numRef>
          </c:val>
          <c:extLst xmlns:c16r2="http://schemas.microsoft.com/office/drawing/2015/06/chart">
            <c:ext xmlns:c16="http://schemas.microsoft.com/office/drawing/2014/chart" uri="{C3380CC4-5D6E-409C-BE32-E72D297353CC}">
              <c16:uniqueId val="{00000000-CF74-40C2-BE4D-89ADBC43D1C9}"/>
            </c:ext>
          </c:extLst>
        </c:ser>
        <c:dLbls>
          <c:showLegendKey val="0"/>
          <c:showVal val="0"/>
          <c:showCatName val="0"/>
          <c:showSerName val="0"/>
          <c:showPercent val="0"/>
          <c:showBubbleSize val="0"/>
        </c:dLbls>
        <c:gapWidth val="150"/>
        <c:axId val="810849152"/>
        <c:axId val="81084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25.52</c:v>
                </c:pt>
                <c:pt idx="1">
                  <c:v>25.89</c:v>
                </c:pt>
                <c:pt idx="2">
                  <c:v>26.63</c:v>
                </c:pt>
                <c:pt idx="3">
                  <c:v>25.61</c:v>
                </c:pt>
                <c:pt idx="4">
                  <c:v>26.13</c:v>
                </c:pt>
              </c:numCache>
            </c:numRef>
          </c:val>
          <c:smooth val="0"/>
          <c:extLst xmlns:c16r2="http://schemas.microsoft.com/office/drawing/2015/06/chart">
            <c:ext xmlns:c16="http://schemas.microsoft.com/office/drawing/2014/chart" uri="{C3380CC4-5D6E-409C-BE32-E72D297353CC}">
              <c16:uniqueId val="{00000001-CF74-40C2-BE4D-89ADBC43D1C9}"/>
            </c:ext>
          </c:extLst>
        </c:ser>
        <c:dLbls>
          <c:showLegendKey val="0"/>
          <c:showVal val="0"/>
          <c:showCatName val="0"/>
          <c:showSerName val="0"/>
          <c:showPercent val="0"/>
          <c:showBubbleSize val="0"/>
        </c:dLbls>
        <c:marker val="1"/>
        <c:smooth val="0"/>
        <c:axId val="810849152"/>
        <c:axId val="810845344"/>
      </c:lineChart>
      <c:dateAx>
        <c:axId val="810849152"/>
        <c:scaling>
          <c:orientation val="minMax"/>
        </c:scaling>
        <c:delete val="1"/>
        <c:axPos val="b"/>
        <c:numFmt formatCode="ge" sourceLinked="1"/>
        <c:majorTickMark val="none"/>
        <c:minorTickMark val="none"/>
        <c:tickLblPos val="none"/>
        <c:crossAx val="810845344"/>
        <c:crosses val="autoZero"/>
        <c:auto val="1"/>
        <c:lblOffset val="100"/>
        <c:baseTimeUnit val="years"/>
      </c:dateAx>
      <c:valAx>
        <c:axId val="8108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8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FB-4AB5-9398-3ED9C1EE770B}"/>
            </c:ext>
          </c:extLst>
        </c:ser>
        <c:dLbls>
          <c:showLegendKey val="0"/>
          <c:showVal val="0"/>
          <c:showCatName val="0"/>
          <c:showSerName val="0"/>
          <c:showPercent val="0"/>
          <c:showBubbleSize val="0"/>
        </c:dLbls>
        <c:gapWidth val="150"/>
        <c:axId val="810846432"/>
        <c:axId val="81084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0.76</c:v>
                </c:pt>
                <c:pt idx="1">
                  <c:v>0.71</c:v>
                </c:pt>
                <c:pt idx="2">
                  <c:v>0.95</c:v>
                </c:pt>
                <c:pt idx="3">
                  <c:v>1.07</c:v>
                </c:pt>
                <c:pt idx="4">
                  <c:v>1.03</c:v>
                </c:pt>
              </c:numCache>
            </c:numRef>
          </c:val>
          <c:smooth val="0"/>
          <c:extLst xmlns:c16r2="http://schemas.microsoft.com/office/drawing/2015/06/chart">
            <c:ext xmlns:c16="http://schemas.microsoft.com/office/drawing/2014/chart" uri="{C3380CC4-5D6E-409C-BE32-E72D297353CC}">
              <c16:uniqueId val="{00000001-64FB-4AB5-9398-3ED9C1EE770B}"/>
            </c:ext>
          </c:extLst>
        </c:ser>
        <c:dLbls>
          <c:showLegendKey val="0"/>
          <c:showVal val="0"/>
          <c:showCatName val="0"/>
          <c:showSerName val="0"/>
          <c:showPercent val="0"/>
          <c:showBubbleSize val="0"/>
        </c:dLbls>
        <c:marker val="1"/>
        <c:smooth val="0"/>
        <c:axId val="810846432"/>
        <c:axId val="810846976"/>
      </c:lineChart>
      <c:dateAx>
        <c:axId val="810846432"/>
        <c:scaling>
          <c:orientation val="minMax"/>
        </c:scaling>
        <c:delete val="1"/>
        <c:axPos val="b"/>
        <c:numFmt formatCode="ge" sourceLinked="1"/>
        <c:majorTickMark val="none"/>
        <c:minorTickMark val="none"/>
        <c:tickLblPos val="none"/>
        <c:crossAx val="810846976"/>
        <c:crosses val="autoZero"/>
        <c:auto val="1"/>
        <c:lblOffset val="100"/>
        <c:baseTimeUnit val="years"/>
      </c:dateAx>
      <c:valAx>
        <c:axId val="8108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8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07-47E7-9534-093A2731E344}"/>
            </c:ext>
          </c:extLst>
        </c:ser>
        <c:dLbls>
          <c:showLegendKey val="0"/>
          <c:showVal val="0"/>
          <c:showCatName val="0"/>
          <c:showSerName val="0"/>
          <c:showPercent val="0"/>
          <c:showBubbleSize val="0"/>
        </c:dLbls>
        <c:gapWidth val="150"/>
        <c:axId val="737435040"/>
        <c:axId val="81270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21.47</c:v>
                </c:pt>
                <c:pt idx="1">
                  <c:v>16.34</c:v>
                </c:pt>
                <c:pt idx="2">
                  <c:v>15.65</c:v>
                </c:pt>
                <c:pt idx="3">
                  <c:v>13.55</c:v>
                </c:pt>
                <c:pt idx="4">
                  <c:v>9.06</c:v>
                </c:pt>
              </c:numCache>
            </c:numRef>
          </c:val>
          <c:smooth val="0"/>
          <c:extLst xmlns:c16r2="http://schemas.microsoft.com/office/drawing/2015/06/chart">
            <c:ext xmlns:c16="http://schemas.microsoft.com/office/drawing/2014/chart" uri="{C3380CC4-5D6E-409C-BE32-E72D297353CC}">
              <c16:uniqueId val="{00000001-DD07-47E7-9534-093A2731E344}"/>
            </c:ext>
          </c:extLst>
        </c:ser>
        <c:dLbls>
          <c:showLegendKey val="0"/>
          <c:showVal val="0"/>
          <c:showCatName val="0"/>
          <c:showSerName val="0"/>
          <c:showPercent val="0"/>
          <c:showBubbleSize val="0"/>
        </c:dLbls>
        <c:marker val="1"/>
        <c:smooth val="0"/>
        <c:axId val="737435040"/>
        <c:axId val="812709136"/>
      </c:lineChart>
      <c:dateAx>
        <c:axId val="737435040"/>
        <c:scaling>
          <c:orientation val="minMax"/>
        </c:scaling>
        <c:delete val="1"/>
        <c:axPos val="b"/>
        <c:numFmt formatCode="ge" sourceLinked="1"/>
        <c:majorTickMark val="none"/>
        <c:minorTickMark val="none"/>
        <c:tickLblPos val="none"/>
        <c:crossAx val="812709136"/>
        <c:crosses val="autoZero"/>
        <c:auto val="1"/>
        <c:lblOffset val="100"/>
        <c:baseTimeUnit val="years"/>
      </c:dateAx>
      <c:valAx>
        <c:axId val="81270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4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35</c:v>
                </c:pt>
                <c:pt idx="1">
                  <c:v>34.409999999999997</c:v>
                </c:pt>
                <c:pt idx="2">
                  <c:v>36.93</c:v>
                </c:pt>
                <c:pt idx="3">
                  <c:v>76.91</c:v>
                </c:pt>
                <c:pt idx="4">
                  <c:v>78.91</c:v>
                </c:pt>
              </c:numCache>
            </c:numRef>
          </c:val>
          <c:extLst xmlns:c16r2="http://schemas.microsoft.com/office/drawing/2015/06/chart">
            <c:ext xmlns:c16="http://schemas.microsoft.com/office/drawing/2014/chart" uri="{C3380CC4-5D6E-409C-BE32-E72D297353CC}">
              <c16:uniqueId val="{00000000-0E26-435F-B4D5-26A33B4993F3}"/>
            </c:ext>
          </c:extLst>
        </c:ser>
        <c:dLbls>
          <c:showLegendKey val="0"/>
          <c:showVal val="0"/>
          <c:showCatName val="0"/>
          <c:showSerName val="0"/>
          <c:showPercent val="0"/>
          <c:showBubbleSize val="0"/>
        </c:dLbls>
        <c:gapWidth val="150"/>
        <c:axId val="812711856"/>
        <c:axId val="81270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79.239999999999995</c:v>
                </c:pt>
                <c:pt idx="1">
                  <c:v>78.930000000000007</c:v>
                </c:pt>
                <c:pt idx="2">
                  <c:v>77.94</c:v>
                </c:pt>
                <c:pt idx="3">
                  <c:v>78.45</c:v>
                </c:pt>
                <c:pt idx="4">
                  <c:v>76.31</c:v>
                </c:pt>
              </c:numCache>
            </c:numRef>
          </c:val>
          <c:smooth val="0"/>
          <c:extLst xmlns:c16r2="http://schemas.microsoft.com/office/drawing/2015/06/chart">
            <c:ext xmlns:c16="http://schemas.microsoft.com/office/drawing/2014/chart" uri="{C3380CC4-5D6E-409C-BE32-E72D297353CC}">
              <c16:uniqueId val="{00000001-0E26-435F-B4D5-26A33B4993F3}"/>
            </c:ext>
          </c:extLst>
        </c:ser>
        <c:dLbls>
          <c:showLegendKey val="0"/>
          <c:showVal val="0"/>
          <c:showCatName val="0"/>
          <c:showSerName val="0"/>
          <c:showPercent val="0"/>
          <c:showBubbleSize val="0"/>
        </c:dLbls>
        <c:marker val="1"/>
        <c:smooth val="0"/>
        <c:axId val="812711856"/>
        <c:axId val="812707504"/>
      </c:lineChart>
      <c:dateAx>
        <c:axId val="812711856"/>
        <c:scaling>
          <c:orientation val="minMax"/>
        </c:scaling>
        <c:delete val="1"/>
        <c:axPos val="b"/>
        <c:numFmt formatCode="ge" sourceLinked="1"/>
        <c:majorTickMark val="none"/>
        <c:minorTickMark val="none"/>
        <c:tickLblPos val="none"/>
        <c:crossAx val="812707504"/>
        <c:crosses val="autoZero"/>
        <c:auto val="1"/>
        <c:lblOffset val="100"/>
        <c:baseTimeUnit val="years"/>
      </c:dateAx>
      <c:valAx>
        <c:axId val="81270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71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1403.29</c:v>
                </c:pt>
                <c:pt idx="1">
                  <c:v>1347.89</c:v>
                </c:pt>
                <c:pt idx="2">
                  <c:v>1251.49</c:v>
                </c:pt>
                <c:pt idx="3">
                  <c:v>1254.1500000000001</c:v>
                </c:pt>
                <c:pt idx="4">
                  <c:v>1199.3399999999999</c:v>
                </c:pt>
              </c:numCache>
            </c:numRef>
          </c:val>
          <c:extLst xmlns:c16r2="http://schemas.microsoft.com/office/drawing/2015/06/chart">
            <c:ext xmlns:c16="http://schemas.microsoft.com/office/drawing/2014/chart" uri="{C3380CC4-5D6E-409C-BE32-E72D297353CC}">
              <c16:uniqueId val="{00000000-04CE-4F62-8D4A-606C00475408}"/>
            </c:ext>
          </c:extLst>
        </c:ser>
        <c:dLbls>
          <c:showLegendKey val="0"/>
          <c:showVal val="0"/>
          <c:showCatName val="0"/>
          <c:showSerName val="0"/>
          <c:showPercent val="0"/>
          <c:showBubbleSize val="0"/>
        </c:dLbls>
        <c:gapWidth val="150"/>
        <c:axId val="812710768"/>
        <c:axId val="81271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04CE-4F62-8D4A-606C00475408}"/>
            </c:ext>
          </c:extLst>
        </c:ser>
        <c:dLbls>
          <c:showLegendKey val="0"/>
          <c:showVal val="0"/>
          <c:showCatName val="0"/>
          <c:showSerName val="0"/>
          <c:showPercent val="0"/>
          <c:showBubbleSize val="0"/>
        </c:dLbls>
        <c:marker val="1"/>
        <c:smooth val="0"/>
        <c:axId val="812710768"/>
        <c:axId val="812715664"/>
      </c:lineChart>
      <c:dateAx>
        <c:axId val="812710768"/>
        <c:scaling>
          <c:orientation val="minMax"/>
        </c:scaling>
        <c:delete val="1"/>
        <c:axPos val="b"/>
        <c:numFmt formatCode="ge" sourceLinked="1"/>
        <c:majorTickMark val="none"/>
        <c:minorTickMark val="none"/>
        <c:tickLblPos val="none"/>
        <c:crossAx val="812715664"/>
        <c:crosses val="autoZero"/>
        <c:auto val="1"/>
        <c:lblOffset val="100"/>
        <c:baseTimeUnit val="years"/>
      </c:dateAx>
      <c:valAx>
        <c:axId val="81271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71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80.5</c:v>
                </c:pt>
                <c:pt idx="1">
                  <c:v>79.19</c:v>
                </c:pt>
                <c:pt idx="2">
                  <c:v>83.98</c:v>
                </c:pt>
                <c:pt idx="3">
                  <c:v>84.09</c:v>
                </c:pt>
                <c:pt idx="4">
                  <c:v>86.08</c:v>
                </c:pt>
              </c:numCache>
            </c:numRef>
          </c:val>
          <c:extLst xmlns:c16r2="http://schemas.microsoft.com/office/drawing/2015/06/chart">
            <c:ext xmlns:c16="http://schemas.microsoft.com/office/drawing/2014/chart" uri="{C3380CC4-5D6E-409C-BE32-E72D297353CC}">
              <c16:uniqueId val="{00000000-C19B-44A9-B782-A3DFB03B9C6D}"/>
            </c:ext>
          </c:extLst>
        </c:ser>
        <c:dLbls>
          <c:showLegendKey val="0"/>
          <c:showVal val="0"/>
          <c:showCatName val="0"/>
          <c:showSerName val="0"/>
          <c:showPercent val="0"/>
          <c:showBubbleSize val="0"/>
        </c:dLbls>
        <c:gapWidth val="150"/>
        <c:axId val="812718384"/>
        <c:axId val="81271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C19B-44A9-B782-A3DFB03B9C6D}"/>
            </c:ext>
          </c:extLst>
        </c:ser>
        <c:dLbls>
          <c:showLegendKey val="0"/>
          <c:showVal val="0"/>
          <c:showCatName val="0"/>
          <c:showSerName val="0"/>
          <c:showPercent val="0"/>
          <c:showBubbleSize val="0"/>
        </c:dLbls>
        <c:marker val="1"/>
        <c:smooth val="0"/>
        <c:axId val="812718384"/>
        <c:axId val="812714576"/>
      </c:lineChart>
      <c:dateAx>
        <c:axId val="812718384"/>
        <c:scaling>
          <c:orientation val="minMax"/>
        </c:scaling>
        <c:delete val="1"/>
        <c:axPos val="b"/>
        <c:numFmt formatCode="ge" sourceLinked="1"/>
        <c:majorTickMark val="none"/>
        <c:minorTickMark val="none"/>
        <c:tickLblPos val="none"/>
        <c:crossAx val="812714576"/>
        <c:crosses val="autoZero"/>
        <c:auto val="1"/>
        <c:lblOffset val="100"/>
        <c:baseTimeUnit val="years"/>
      </c:dateAx>
      <c:valAx>
        <c:axId val="81271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71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150.59</c:v>
                </c:pt>
                <c:pt idx="1">
                  <c:v>152.30000000000001</c:v>
                </c:pt>
                <c:pt idx="2">
                  <c:v>144.02000000000001</c:v>
                </c:pt>
                <c:pt idx="3">
                  <c:v>144.18</c:v>
                </c:pt>
                <c:pt idx="4">
                  <c:v>140.82</c:v>
                </c:pt>
              </c:numCache>
            </c:numRef>
          </c:val>
          <c:extLst xmlns:c16r2="http://schemas.microsoft.com/office/drawing/2015/06/chart">
            <c:ext xmlns:c16="http://schemas.microsoft.com/office/drawing/2014/chart" uri="{C3380CC4-5D6E-409C-BE32-E72D297353CC}">
              <c16:uniqueId val="{00000000-4839-4768-922C-E78C481CEA1D}"/>
            </c:ext>
          </c:extLst>
        </c:ser>
        <c:dLbls>
          <c:showLegendKey val="0"/>
          <c:showVal val="0"/>
          <c:showCatName val="0"/>
          <c:showSerName val="0"/>
          <c:showPercent val="0"/>
          <c:showBubbleSize val="0"/>
        </c:dLbls>
        <c:gapWidth val="150"/>
        <c:axId val="812712400"/>
        <c:axId val="81271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4839-4768-922C-E78C481CEA1D}"/>
            </c:ext>
          </c:extLst>
        </c:ser>
        <c:dLbls>
          <c:showLegendKey val="0"/>
          <c:showVal val="0"/>
          <c:showCatName val="0"/>
          <c:showSerName val="0"/>
          <c:showPercent val="0"/>
          <c:showBubbleSize val="0"/>
        </c:dLbls>
        <c:marker val="1"/>
        <c:smooth val="0"/>
        <c:axId val="812712400"/>
        <c:axId val="812716208"/>
      </c:lineChart>
      <c:dateAx>
        <c:axId val="812712400"/>
        <c:scaling>
          <c:orientation val="minMax"/>
        </c:scaling>
        <c:delete val="1"/>
        <c:axPos val="b"/>
        <c:numFmt formatCode="ge" sourceLinked="1"/>
        <c:majorTickMark val="none"/>
        <c:minorTickMark val="none"/>
        <c:tickLblPos val="none"/>
        <c:crossAx val="812716208"/>
        <c:crosses val="autoZero"/>
        <c:auto val="1"/>
        <c:lblOffset val="100"/>
        <c:baseTimeUnit val="years"/>
      </c:dateAx>
      <c:valAx>
        <c:axId val="81271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71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31" zoomScaleNormal="100" workbookViewId="0">
      <selection activeCell="CC36" sqref="CC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栗東市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69533</v>
      </c>
      <c r="AM8" s="50"/>
      <c r="AN8" s="50"/>
      <c r="AO8" s="50"/>
      <c r="AP8" s="50"/>
      <c r="AQ8" s="50"/>
      <c r="AR8" s="50"/>
      <c r="AS8" s="50"/>
      <c r="AT8" s="45">
        <f>データ!T6</f>
        <v>52.69</v>
      </c>
      <c r="AU8" s="45"/>
      <c r="AV8" s="45"/>
      <c r="AW8" s="45"/>
      <c r="AX8" s="45"/>
      <c r="AY8" s="45"/>
      <c r="AZ8" s="45"/>
      <c r="BA8" s="45"/>
      <c r="BB8" s="45">
        <f>データ!U6</f>
        <v>1319.66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38.44</v>
      </c>
      <c r="J10" s="45"/>
      <c r="K10" s="45"/>
      <c r="L10" s="45"/>
      <c r="M10" s="45"/>
      <c r="N10" s="45"/>
      <c r="O10" s="45"/>
      <c r="P10" s="45">
        <f>データ!P6</f>
        <v>99.1</v>
      </c>
      <c r="Q10" s="45"/>
      <c r="R10" s="45"/>
      <c r="S10" s="45"/>
      <c r="T10" s="45"/>
      <c r="U10" s="45"/>
      <c r="V10" s="45"/>
      <c r="W10" s="45">
        <f>データ!Q6</f>
        <v>85.32</v>
      </c>
      <c r="X10" s="45"/>
      <c r="Y10" s="45"/>
      <c r="Z10" s="45"/>
      <c r="AA10" s="45"/>
      <c r="AB10" s="45"/>
      <c r="AC10" s="45"/>
      <c r="AD10" s="50">
        <f>データ!R6</f>
        <v>2470</v>
      </c>
      <c r="AE10" s="50"/>
      <c r="AF10" s="50"/>
      <c r="AG10" s="50"/>
      <c r="AH10" s="50"/>
      <c r="AI10" s="50"/>
      <c r="AJ10" s="50"/>
      <c r="AK10" s="2"/>
      <c r="AL10" s="50">
        <f>データ!V6</f>
        <v>68934</v>
      </c>
      <c r="AM10" s="50"/>
      <c r="AN10" s="50"/>
      <c r="AO10" s="50"/>
      <c r="AP10" s="50"/>
      <c r="AQ10" s="50"/>
      <c r="AR10" s="50"/>
      <c r="AS10" s="50"/>
      <c r="AT10" s="45">
        <f>データ!W6</f>
        <v>16.690000000000001</v>
      </c>
      <c r="AU10" s="45"/>
      <c r="AV10" s="45"/>
      <c r="AW10" s="45"/>
      <c r="AX10" s="45"/>
      <c r="AY10" s="45"/>
      <c r="AZ10" s="45"/>
      <c r="BA10" s="45"/>
      <c r="BB10" s="45">
        <f>データ!X6</f>
        <v>4130.26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gI9tpWDydZW+xEVUtBpQ0pDCNIIkcOfWnAdNR2YIZFqjoOZ+qINc8wRJKq6wSLWsFT5wtAYhMO5pvSLPXSc2ew==" saltValue="VeW63od0rjGvbHaz/ASrP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252085</v>
      </c>
      <c r="D6" s="33">
        <f t="shared" si="3"/>
        <v>46</v>
      </c>
      <c r="E6" s="33">
        <f t="shared" si="3"/>
        <v>17</v>
      </c>
      <c r="F6" s="33">
        <f t="shared" si="3"/>
        <v>1</v>
      </c>
      <c r="G6" s="33">
        <f t="shared" si="3"/>
        <v>0</v>
      </c>
      <c r="H6" s="33" t="str">
        <f t="shared" si="3"/>
        <v>滋賀県　栗東市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38.44</v>
      </c>
      <c r="P6" s="34">
        <f t="shared" si="3"/>
        <v>99.1</v>
      </c>
      <c r="Q6" s="34">
        <f t="shared" si="3"/>
        <v>85.32</v>
      </c>
      <c r="R6" s="34">
        <f t="shared" si="3"/>
        <v>2470</v>
      </c>
      <c r="S6" s="34">
        <f t="shared" si="3"/>
        <v>69533</v>
      </c>
      <c r="T6" s="34">
        <f t="shared" si="3"/>
        <v>52.69</v>
      </c>
      <c r="U6" s="34">
        <f t="shared" si="3"/>
        <v>1319.66</v>
      </c>
      <c r="V6" s="34">
        <f t="shared" si="3"/>
        <v>68934</v>
      </c>
      <c r="W6" s="34">
        <f t="shared" si="3"/>
        <v>16.690000000000001</v>
      </c>
      <c r="X6" s="34">
        <f t="shared" si="3"/>
        <v>4130.26</v>
      </c>
      <c r="Y6" s="35">
        <f>IF(Y7="",NA(),Y7)</f>
        <v>103.85</v>
      </c>
      <c r="Z6" s="35">
        <f t="shared" ref="Z6:AH6" si="4">IF(Z7="",NA(),Z7)</f>
        <v>104.52</v>
      </c>
      <c r="AA6" s="35">
        <f t="shared" si="4"/>
        <v>102.23</v>
      </c>
      <c r="AB6" s="35">
        <f t="shared" si="4"/>
        <v>106.79</v>
      </c>
      <c r="AC6" s="35">
        <f t="shared" si="4"/>
        <v>106.66</v>
      </c>
      <c r="AD6" s="35">
        <f t="shared" si="4"/>
        <v>108.77</v>
      </c>
      <c r="AE6" s="35">
        <f t="shared" si="4"/>
        <v>109.48</v>
      </c>
      <c r="AF6" s="35">
        <f t="shared" si="4"/>
        <v>109.27</v>
      </c>
      <c r="AG6" s="35">
        <f t="shared" si="4"/>
        <v>108.03</v>
      </c>
      <c r="AH6" s="35">
        <f t="shared" si="4"/>
        <v>106.9</v>
      </c>
      <c r="AI6" s="34" t="str">
        <f>IF(AI7="","",IF(AI7="-","【-】","【"&amp;SUBSTITUTE(TEXT(AI7,"#,##0.00"),"-","△")&amp;"】"))</f>
        <v>【108.69】</v>
      </c>
      <c r="AJ6" s="34">
        <f>IF(AJ7="",NA(),AJ7)</f>
        <v>0</v>
      </c>
      <c r="AK6" s="34">
        <f t="shared" ref="AK6:AS6" si="5">IF(AK7="",NA(),AK7)</f>
        <v>0</v>
      </c>
      <c r="AL6" s="34">
        <f t="shared" si="5"/>
        <v>0</v>
      </c>
      <c r="AM6" s="34">
        <f t="shared" si="5"/>
        <v>0</v>
      </c>
      <c r="AN6" s="34">
        <f t="shared" si="5"/>
        <v>0</v>
      </c>
      <c r="AO6" s="35">
        <f t="shared" si="5"/>
        <v>21.47</v>
      </c>
      <c r="AP6" s="35">
        <f t="shared" si="5"/>
        <v>16.34</v>
      </c>
      <c r="AQ6" s="35">
        <f t="shared" si="5"/>
        <v>15.65</v>
      </c>
      <c r="AR6" s="35">
        <f t="shared" si="5"/>
        <v>13.55</v>
      </c>
      <c r="AS6" s="35">
        <f t="shared" si="5"/>
        <v>9.06</v>
      </c>
      <c r="AT6" s="34" t="str">
        <f>IF(AT7="","",IF(AT7="-","【-】","【"&amp;SUBSTITUTE(TEXT(AT7,"#,##0.00"),"-","△")&amp;"】"))</f>
        <v>【3.28】</v>
      </c>
      <c r="AU6" s="35">
        <f>IF(AU7="",NA(),AU7)</f>
        <v>35</v>
      </c>
      <c r="AV6" s="35">
        <f t="shared" ref="AV6:BD6" si="6">IF(AV7="",NA(),AV7)</f>
        <v>34.409999999999997</v>
      </c>
      <c r="AW6" s="35">
        <f t="shared" si="6"/>
        <v>36.93</v>
      </c>
      <c r="AX6" s="35">
        <f t="shared" si="6"/>
        <v>76.91</v>
      </c>
      <c r="AY6" s="35">
        <f t="shared" si="6"/>
        <v>78.91</v>
      </c>
      <c r="AZ6" s="35">
        <f t="shared" si="6"/>
        <v>79.239999999999995</v>
      </c>
      <c r="BA6" s="35">
        <f t="shared" si="6"/>
        <v>78.930000000000007</v>
      </c>
      <c r="BB6" s="35">
        <f t="shared" si="6"/>
        <v>77.94</v>
      </c>
      <c r="BC6" s="35">
        <f t="shared" si="6"/>
        <v>78.45</v>
      </c>
      <c r="BD6" s="35">
        <f t="shared" si="6"/>
        <v>76.31</v>
      </c>
      <c r="BE6" s="34" t="str">
        <f>IF(BE7="","",IF(BE7="-","【-】","【"&amp;SUBSTITUTE(TEXT(BE7,"#,##0.00"),"-","△")&amp;"】"))</f>
        <v>【69.49】</v>
      </c>
      <c r="BF6" s="35">
        <f>IF(BF7="",NA(),BF7)</f>
        <v>1403.29</v>
      </c>
      <c r="BG6" s="35">
        <f t="shared" ref="BG6:BO6" si="7">IF(BG7="",NA(),BG7)</f>
        <v>1347.89</v>
      </c>
      <c r="BH6" s="35">
        <f t="shared" si="7"/>
        <v>1251.49</v>
      </c>
      <c r="BI6" s="35">
        <f t="shared" si="7"/>
        <v>1254.1500000000001</v>
      </c>
      <c r="BJ6" s="35">
        <f t="shared" si="7"/>
        <v>1199.3399999999999</v>
      </c>
      <c r="BK6" s="35">
        <f t="shared" si="7"/>
        <v>854.16</v>
      </c>
      <c r="BL6" s="35">
        <f t="shared" si="7"/>
        <v>848.31</v>
      </c>
      <c r="BM6" s="35">
        <f t="shared" si="7"/>
        <v>774.99</v>
      </c>
      <c r="BN6" s="35">
        <f t="shared" si="7"/>
        <v>799.41</v>
      </c>
      <c r="BO6" s="35">
        <f t="shared" si="7"/>
        <v>820.36</v>
      </c>
      <c r="BP6" s="34" t="str">
        <f>IF(BP7="","",IF(BP7="-","【-】","【"&amp;SUBSTITUTE(TEXT(BP7,"#,##0.00"),"-","△")&amp;"】"))</f>
        <v>【682.78】</v>
      </c>
      <c r="BQ6" s="35">
        <f>IF(BQ7="",NA(),BQ7)</f>
        <v>80.5</v>
      </c>
      <c r="BR6" s="35">
        <f t="shared" ref="BR6:BZ6" si="8">IF(BR7="",NA(),BR7)</f>
        <v>79.19</v>
      </c>
      <c r="BS6" s="35">
        <f t="shared" si="8"/>
        <v>83.98</v>
      </c>
      <c r="BT6" s="35">
        <f t="shared" si="8"/>
        <v>84.09</v>
      </c>
      <c r="BU6" s="35">
        <f t="shared" si="8"/>
        <v>86.08</v>
      </c>
      <c r="BV6" s="35">
        <f t="shared" si="8"/>
        <v>93.13</v>
      </c>
      <c r="BW6" s="35">
        <f t="shared" si="8"/>
        <v>94.38</v>
      </c>
      <c r="BX6" s="35">
        <f t="shared" si="8"/>
        <v>96.57</v>
      </c>
      <c r="BY6" s="35">
        <f t="shared" si="8"/>
        <v>96.54</v>
      </c>
      <c r="BZ6" s="35">
        <f t="shared" si="8"/>
        <v>95.4</v>
      </c>
      <c r="CA6" s="34" t="str">
        <f>IF(CA7="","",IF(CA7="-","【-】","【"&amp;SUBSTITUTE(TEXT(CA7,"#,##0.00"),"-","△")&amp;"】"))</f>
        <v>【100.91】</v>
      </c>
      <c r="CB6" s="35">
        <f>IF(CB7="",NA(),CB7)</f>
        <v>150.59</v>
      </c>
      <c r="CC6" s="35">
        <f t="shared" ref="CC6:CK6" si="9">IF(CC7="",NA(),CC7)</f>
        <v>152.30000000000001</v>
      </c>
      <c r="CD6" s="35">
        <f t="shared" si="9"/>
        <v>144.02000000000001</v>
      </c>
      <c r="CE6" s="35">
        <f t="shared" si="9"/>
        <v>144.18</v>
      </c>
      <c r="CF6" s="35">
        <f t="shared" si="9"/>
        <v>140.82</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97.31</v>
      </c>
      <c r="CN6" s="35">
        <f t="shared" ref="CN6:CV6" si="10">IF(CN7="",NA(),CN7)</f>
        <v>97.31</v>
      </c>
      <c r="CO6" s="35">
        <f t="shared" si="10"/>
        <v>91.53</v>
      </c>
      <c r="CP6" s="35">
        <f t="shared" si="10"/>
        <v>91.44</v>
      </c>
      <c r="CQ6" s="35" t="str">
        <f t="shared" si="10"/>
        <v>-</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98.36</v>
      </c>
      <c r="CY6" s="35">
        <f t="shared" ref="CY6:DG6" si="11">IF(CY7="",NA(),CY7)</f>
        <v>98.5</v>
      </c>
      <c r="CZ6" s="35">
        <f t="shared" si="11"/>
        <v>98.6</v>
      </c>
      <c r="DA6" s="35">
        <f t="shared" si="11"/>
        <v>98.94</v>
      </c>
      <c r="DB6" s="35">
        <f t="shared" si="11"/>
        <v>98.9</v>
      </c>
      <c r="DC6" s="35">
        <f t="shared" si="11"/>
        <v>91.11</v>
      </c>
      <c r="DD6" s="35">
        <f t="shared" si="11"/>
        <v>91.44</v>
      </c>
      <c r="DE6" s="35">
        <f t="shared" si="11"/>
        <v>91.76</v>
      </c>
      <c r="DF6" s="35">
        <f t="shared" si="11"/>
        <v>92.3</v>
      </c>
      <c r="DG6" s="35">
        <f t="shared" si="11"/>
        <v>92.55</v>
      </c>
      <c r="DH6" s="34" t="str">
        <f>IF(DH7="","",IF(DH7="-","【-】","【"&amp;SUBSTITUTE(TEXT(DH7,"#,##0.00"),"-","△")&amp;"】"))</f>
        <v>【95.20】</v>
      </c>
      <c r="DI6" s="35">
        <f>IF(DI7="",NA(),DI7)</f>
        <v>32.89</v>
      </c>
      <c r="DJ6" s="35">
        <f t="shared" ref="DJ6:DR6" si="12">IF(DJ7="",NA(),DJ7)</f>
        <v>34.020000000000003</v>
      </c>
      <c r="DK6" s="35">
        <f t="shared" si="12"/>
        <v>35.54</v>
      </c>
      <c r="DL6" s="35">
        <f t="shared" si="12"/>
        <v>37.15</v>
      </c>
      <c r="DM6" s="35">
        <f t="shared" si="12"/>
        <v>38.32</v>
      </c>
      <c r="DN6" s="35">
        <f t="shared" si="12"/>
        <v>25.52</v>
      </c>
      <c r="DO6" s="35">
        <f t="shared" si="12"/>
        <v>25.89</v>
      </c>
      <c r="DP6" s="35">
        <f t="shared" si="12"/>
        <v>26.63</v>
      </c>
      <c r="DQ6" s="35">
        <f t="shared" si="12"/>
        <v>25.61</v>
      </c>
      <c r="DR6" s="35">
        <f t="shared" si="12"/>
        <v>26.13</v>
      </c>
      <c r="DS6" s="34" t="str">
        <f>IF(DS7="","",IF(DS7="-","【-】","【"&amp;SUBSTITUTE(TEXT(DS7,"#,##0.00"),"-","△")&amp;"】"))</f>
        <v>【38.60】</v>
      </c>
      <c r="DT6" s="34">
        <f>IF(DT7="",NA(),DT7)</f>
        <v>0</v>
      </c>
      <c r="DU6" s="34">
        <f t="shared" ref="DU6:EC6" si="13">IF(DU7="",NA(),DU7)</f>
        <v>0</v>
      </c>
      <c r="DV6" s="34">
        <f t="shared" si="13"/>
        <v>0</v>
      </c>
      <c r="DW6" s="34">
        <f t="shared" si="13"/>
        <v>0</v>
      </c>
      <c r="DX6" s="34">
        <f t="shared" si="13"/>
        <v>0</v>
      </c>
      <c r="DY6" s="35">
        <f t="shared" si="13"/>
        <v>0.76</v>
      </c>
      <c r="DZ6" s="35">
        <f t="shared" si="13"/>
        <v>0.71</v>
      </c>
      <c r="EA6" s="35">
        <f t="shared" si="13"/>
        <v>0.95</v>
      </c>
      <c r="EB6" s="35">
        <f t="shared" si="13"/>
        <v>1.07</v>
      </c>
      <c r="EC6" s="35">
        <f t="shared" si="13"/>
        <v>1.03</v>
      </c>
      <c r="ED6" s="34" t="str">
        <f>IF(ED7="","",IF(ED7="-","【-】","【"&amp;SUBSTITUTE(TEXT(ED7,"#,##0.00"),"-","△")&amp;"】"))</f>
        <v>【5.64】</v>
      </c>
      <c r="EE6" s="35">
        <f>IF(EE7="",NA(),EE7)</f>
        <v>0.04</v>
      </c>
      <c r="EF6" s="35">
        <f t="shared" ref="EF6:EN6" si="14">IF(EF7="",NA(),EF7)</f>
        <v>0.04</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8" s="36" customFormat="1" x14ac:dyDescent="0.15">
      <c r="A7" s="28"/>
      <c r="B7" s="37">
        <v>2018</v>
      </c>
      <c r="C7" s="37">
        <v>252085</v>
      </c>
      <c r="D7" s="37">
        <v>46</v>
      </c>
      <c r="E7" s="37">
        <v>17</v>
      </c>
      <c r="F7" s="37">
        <v>1</v>
      </c>
      <c r="G7" s="37">
        <v>0</v>
      </c>
      <c r="H7" s="37" t="s">
        <v>96</v>
      </c>
      <c r="I7" s="37" t="s">
        <v>97</v>
      </c>
      <c r="J7" s="37" t="s">
        <v>98</v>
      </c>
      <c r="K7" s="37" t="s">
        <v>99</v>
      </c>
      <c r="L7" s="37" t="s">
        <v>100</v>
      </c>
      <c r="M7" s="37" t="s">
        <v>101</v>
      </c>
      <c r="N7" s="38" t="s">
        <v>102</v>
      </c>
      <c r="O7" s="38">
        <v>38.44</v>
      </c>
      <c r="P7" s="38">
        <v>99.1</v>
      </c>
      <c r="Q7" s="38">
        <v>85.32</v>
      </c>
      <c r="R7" s="38">
        <v>2470</v>
      </c>
      <c r="S7" s="38">
        <v>69533</v>
      </c>
      <c r="T7" s="38">
        <v>52.69</v>
      </c>
      <c r="U7" s="38">
        <v>1319.66</v>
      </c>
      <c r="V7" s="38">
        <v>68934</v>
      </c>
      <c r="W7" s="38">
        <v>16.690000000000001</v>
      </c>
      <c r="X7" s="38">
        <v>4130.26</v>
      </c>
      <c r="Y7" s="38">
        <v>103.85</v>
      </c>
      <c r="Z7" s="38">
        <v>104.52</v>
      </c>
      <c r="AA7" s="38">
        <v>102.23</v>
      </c>
      <c r="AB7" s="38">
        <v>106.79</v>
      </c>
      <c r="AC7" s="38">
        <v>106.66</v>
      </c>
      <c r="AD7" s="38">
        <v>108.77</v>
      </c>
      <c r="AE7" s="38">
        <v>109.48</v>
      </c>
      <c r="AF7" s="38">
        <v>109.27</v>
      </c>
      <c r="AG7" s="38">
        <v>108.03</v>
      </c>
      <c r="AH7" s="38">
        <v>106.9</v>
      </c>
      <c r="AI7" s="38">
        <v>108.69</v>
      </c>
      <c r="AJ7" s="38">
        <v>0</v>
      </c>
      <c r="AK7" s="38">
        <v>0</v>
      </c>
      <c r="AL7" s="38">
        <v>0</v>
      </c>
      <c r="AM7" s="38">
        <v>0</v>
      </c>
      <c r="AN7" s="38">
        <v>0</v>
      </c>
      <c r="AO7" s="38">
        <v>21.47</v>
      </c>
      <c r="AP7" s="38">
        <v>16.34</v>
      </c>
      <c r="AQ7" s="38">
        <v>15.65</v>
      </c>
      <c r="AR7" s="38">
        <v>13.55</v>
      </c>
      <c r="AS7" s="38">
        <v>9.06</v>
      </c>
      <c r="AT7" s="38">
        <v>3.28</v>
      </c>
      <c r="AU7" s="38">
        <v>35</v>
      </c>
      <c r="AV7" s="38">
        <v>34.409999999999997</v>
      </c>
      <c r="AW7" s="38">
        <v>36.93</v>
      </c>
      <c r="AX7" s="38">
        <v>76.91</v>
      </c>
      <c r="AY7" s="38">
        <v>78.91</v>
      </c>
      <c r="AZ7" s="38">
        <v>79.239999999999995</v>
      </c>
      <c r="BA7" s="38">
        <v>78.930000000000007</v>
      </c>
      <c r="BB7" s="38">
        <v>77.94</v>
      </c>
      <c r="BC7" s="38">
        <v>78.45</v>
      </c>
      <c r="BD7" s="38">
        <v>76.31</v>
      </c>
      <c r="BE7" s="38">
        <v>69.489999999999995</v>
      </c>
      <c r="BF7" s="38">
        <v>1403.29</v>
      </c>
      <c r="BG7" s="38">
        <v>1347.89</v>
      </c>
      <c r="BH7" s="38">
        <v>1251.49</v>
      </c>
      <c r="BI7" s="38">
        <v>1254.1500000000001</v>
      </c>
      <c r="BJ7" s="38">
        <v>1199.3399999999999</v>
      </c>
      <c r="BK7" s="38">
        <v>854.16</v>
      </c>
      <c r="BL7" s="38">
        <v>848.31</v>
      </c>
      <c r="BM7" s="38">
        <v>774.99</v>
      </c>
      <c r="BN7" s="38">
        <v>799.41</v>
      </c>
      <c r="BO7" s="38">
        <v>820.36</v>
      </c>
      <c r="BP7" s="38">
        <v>682.78</v>
      </c>
      <c r="BQ7" s="38">
        <v>80.5</v>
      </c>
      <c r="BR7" s="38">
        <v>79.19</v>
      </c>
      <c r="BS7" s="38">
        <v>83.98</v>
      </c>
      <c r="BT7" s="38">
        <v>84.09</v>
      </c>
      <c r="BU7" s="38">
        <v>86.08</v>
      </c>
      <c r="BV7" s="38">
        <v>93.13</v>
      </c>
      <c r="BW7" s="38">
        <v>94.38</v>
      </c>
      <c r="BX7" s="38">
        <v>96.57</v>
      </c>
      <c r="BY7" s="38">
        <v>96.54</v>
      </c>
      <c r="BZ7" s="38">
        <v>95.4</v>
      </c>
      <c r="CA7" s="38">
        <v>100.91</v>
      </c>
      <c r="CB7" s="38">
        <v>150.59</v>
      </c>
      <c r="CC7" s="38">
        <v>152.30000000000001</v>
      </c>
      <c r="CD7" s="38">
        <v>144.02000000000001</v>
      </c>
      <c r="CE7" s="38">
        <v>144.18</v>
      </c>
      <c r="CF7" s="38">
        <v>140.82</v>
      </c>
      <c r="CG7" s="38">
        <v>167.97</v>
      </c>
      <c r="CH7" s="38">
        <v>165.45</v>
      </c>
      <c r="CI7" s="38">
        <v>161.54</v>
      </c>
      <c r="CJ7" s="38">
        <v>162.81</v>
      </c>
      <c r="CK7" s="38">
        <v>163.19999999999999</v>
      </c>
      <c r="CL7" s="38">
        <v>136.86000000000001</v>
      </c>
      <c r="CM7" s="38">
        <v>97.31</v>
      </c>
      <c r="CN7" s="38">
        <v>97.31</v>
      </c>
      <c r="CO7" s="38">
        <v>91.53</v>
      </c>
      <c r="CP7" s="38">
        <v>91.44</v>
      </c>
      <c r="CQ7" s="38" t="s">
        <v>102</v>
      </c>
      <c r="CR7" s="38">
        <v>64.87</v>
      </c>
      <c r="CS7" s="38">
        <v>65.62</v>
      </c>
      <c r="CT7" s="38">
        <v>64.67</v>
      </c>
      <c r="CU7" s="38">
        <v>64.959999999999994</v>
      </c>
      <c r="CV7" s="38">
        <v>65.040000000000006</v>
      </c>
      <c r="CW7" s="38">
        <v>58.98</v>
      </c>
      <c r="CX7" s="38">
        <v>98.36</v>
      </c>
      <c r="CY7" s="38">
        <v>98.5</v>
      </c>
      <c r="CZ7" s="38">
        <v>98.6</v>
      </c>
      <c r="DA7" s="38">
        <v>98.94</v>
      </c>
      <c r="DB7" s="38">
        <v>98.9</v>
      </c>
      <c r="DC7" s="38">
        <v>91.11</v>
      </c>
      <c r="DD7" s="38">
        <v>91.44</v>
      </c>
      <c r="DE7" s="38">
        <v>91.76</v>
      </c>
      <c r="DF7" s="38">
        <v>92.3</v>
      </c>
      <c r="DG7" s="38">
        <v>92.55</v>
      </c>
      <c r="DH7" s="38">
        <v>95.2</v>
      </c>
      <c r="DI7" s="38">
        <v>32.89</v>
      </c>
      <c r="DJ7" s="38">
        <v>34.020000000000003</v>
      </c>
      <c r="DK7" s="38">
        <v>35.54</v>
      </c>
      <c r="DL7" s="38">
        <v>37.15</v>
      </c>
      <c r="DM7" s="38">
        <v>38.32</v>
      </c>
      <c r="DN7" s="38">
        <v>25.52</v>
      </c>
      <c r="DO7" s="38">
        <v>25.89</v>
      </c>
      <c r="DP7" s="38">
        <v>26.63</v>
      </c>
      <c r="DQ7" s="38">
        <v>25.61</v>
      </c>
      <c r="DR7" s="38">
        <v>26.13</v>
      </c>
      <c r="DS7" s="38">
        <v>38.6</v>
      </c>
      <c r="DT7" s="38">
        <v>0</v>
      </c>
      <c r="DU7" s="38">
        <v>0</v>
      </c>
      <c r="DV7" s="38">
        <v>0</v>
      </c>
      <c r="DW7" s="38">
        <v>0</v>
      </c>
      <c r="DX7" s="38">
        <v>0</v>
      </c>
      <c r="DY7" s="38">
        <v>0.76</v>
      </c>
      <c r="DZ7" s="38">
        <v>0.71</v>
      </c>
      <c r="EA7" s="38">
        <v>0.95</v>
      </c>
      <c r="EB7" s="38">
        <v>1.07</v>
      </c>
      <c r="EC7" s="38">
        <v>1.03</v>
      </c>
      <c r="ED7" s="38">
        <v>5.64</v>
      </c>
      <c r="EE7" s="38">
        <v>0.04</v>
      </c>
      <c r="EF7" s="38">
        <v>0.04</v>
      </c>
      <c r="EG7" s="38">
        <v>0</v>
      </c>
      <c r="EH7" s="38">
        <v>0</v>
      </c>
      <c r="EI7" s="38">
        <v>0</v>
      </c>
      <c r="EJ7" s="38">
        <v>0.1</v>
      </c>
      <c r="EK7" s="38">
        <v>0.27</v>
      </c>
      <c r="EL7" s="38">
        <v>0.17</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2020-02-21T13:15:17Z</cp:lastPrinted>
  <dcterms:created xsi:type="dcterms:W3CDTF">2019-12-05T04:45:08Z</dcterms:created>
  <dcterms:modified xsi:type="dcterms:W3CDTF">2020-02-21T13:15:19Z</dcterms:modified>
  <cp:category/>
</cp:coreProperties>
</file>