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5 草津市(〇）\"/>
    </mc:Choice>
  </mc:AlternateContent>
  <workbookProtection workbookAlgorithmName="SHA-512" workbookHashValue="dT756YcIlJO0Ozxfk0brmnnaktg9v7TRh6/V9QwSe6fdCfnPLoHNvTN2siaIpOkqKDscLklKoqPlRbhTocqtoQ==" workbookSaltValue="CZ+Qf5P3X3thvFjdjn9y+g=="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<sst xmlns="http://schemas.openxmlformats.org/spreadsheetml/2006/main" count="223" uniqueCount="111">
  <si>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</si>
  <si>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</si>
  <si>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</si>
  <si>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</si>
  <si>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</si>
  <si>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</si>
  <si>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</si>
  <si>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</si>
  <si>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</si>
  <si>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</si>
  <si>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</si>
  <si>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</si>
  <si>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</si>
  <si>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</si>
  <si>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</si>
  <si>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</si>
  <si>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</si>
  <si>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</si>
  <si>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</si>
  <si>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</si>
  <si>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</si>
  <si>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</si>
  <si>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</si>
  <si>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</si>
  <si>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</si>
  <si>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</si>
  <si>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</si>
  <si>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</si>
  <si>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</si>
  <si>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</si>
  <si>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</si>
  <si>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</si>
  <si>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</si>
  <si>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</si>
  <si>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</si>
  <si>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</si>
  <si>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</si>
  <si>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</si>
  <si>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</si>
  <si>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</si>
  <si>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</si>
  <si>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</si>
  <si>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</si>
  <si>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</si>
  <si>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</si>
  <si>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</si>
  <si>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</si>
  <si>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</si>
  <si>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</si>
  <si>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</si>
  <si>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</si>
  <si>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</si>
  <si>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</si>
  <si>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</si>
  <si>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</si>
  <si>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</si>
  <si>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</si>
  <si>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</si>
  <si>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</si>
  <si>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</si>
  <si>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</si>
  <si>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</si>
  <si>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</si>
  <si>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</si>
  <si>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</si>
  <si>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</si>
  <si>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</si>
  <si>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</si>
  <si>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</si>
  <si>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</si>
  <si>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</si>
  <si>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</si>
  <si>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</si>
  <si>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</si>
  <si>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</si>
  <si>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</si>
  <si>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</si>
  <si>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</si>
  <si>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</si>
  <si>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</si>
  <si>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</si>
  <si>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</si>
  <si>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</si>
  <si>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</si>
  <si>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</si>
  <si>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</si>
  <si>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</si>
  <si>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</si>
  <si>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</si>
  <si>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</si>
  <si>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</si>
  <si>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</si>
  <si>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</si>
  <si>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</si>
  <si>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</si>
  <si>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</si>
  <si>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</si>
  <si>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</si>
  <si>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</si>
  <si>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</si>
  <si>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</si>
  <si>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</si>
  <si>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</si>
  <si>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</si>
  <si>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</si>
  <si>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</si>
  <si>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</si>
  <si>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</si>
  <si>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①施設全体の減価償却の状況が、平均を下回っているのは、平成26年度より法適用へ移行した際に、資産価値を経過年数分減じて評価し計上し直したうえで減価償却を行ったことが要因と考えられます。
②③本市で最も古い管渠の経過年数は30年であり、標準的耐用年数である50年には達しておらず、当該年度で更新改善を実施した管はありません。今後は公共下水道へ接続し、老朽化の進行にあわせて対応していく予定です。
</t>
    <rPh sb="27" eb="29">
      <t>ヘイセイ</t>
    </rPh>
    <rPh sb="31" eb="33">
      <t>ネンド</t>
    </rPh>
    <rPh sb="56" eb="57">
      <t>ゲン</t>
    </rPh>
    <rPh sb="65" eb="66">
      <t>ナオ</t>
    </rPh>
    <rPh sb="76" eb="77">
      <t>オコナ</t>
    </rPh>
    <rPh sb="164" eb="166">
      <t>コウキョウ</t>
    </rPh>
    <rPh sb="166" eb="169">
      <t>ゲスイドウ</t>
    </rPh>
    <rPh sb="170" eb="172">
      <t>セツゾク</t>
    </rPh>
    <rPh sb="191" eb="193">
      <t>ヨテイ</t>
    </rPh>
    <phoneticPr fontId="4"/>
  </si>
  <si>
    <t xml:space="preserve">①単年度の経常的な収支の比率を表す経常収支比率は、100％を超え、黒字となっています。
②農業集落排水事業は、公共下水道事業・特定環境保全公共下水道事業と合わせて運営しており、全体での累積欠損金比率は０％となります。
③短期的な債務に対する支払い能力を表す流動比率は、100％を下回っていますが、企業債の支払いが多いためです。
④企業債残高対事業規模比率は、類似団体平均を下回るものの、建設投資を行った企業債残高が多いことから、高い値となっていますが、今後は減少していく見込みです。
⑤費用に対する下水道使用料収入の割合を示す、経費回収率は、100％を下回る状況となっており、繰出基準に基づく一般会計繰入金の他、一般会計の補助金収入で賄っている状況となっています。
⑥有収水量１㎥あたりの費用を表す汚水処理原価は、修繕費等が減少したことにより、昨年度を下回る状況となっています。
⑦⑧施設利用率、水洗化率は、類似団体の平均を上回っており、管渠を含めた施設の効率的な利用が出来ている状況です。
</t>
    <rPh sb="12" eb="14">
      <t>ヒリツ</t>
    </rPh>
    <rPh sb="15" eb="16">
      <t>アラワ</t>
    </rPh>
    <rPh sb="19" eb="21">
      <t>シュウシ</t>
    </rPh>
    <rPh sb="21" eb="23">
      <t>ヒリツ</t>
    </rPh>
    <rPh sb="30" eb="31">
      <t>コ</t>
    </rPh>
    <rPh sb="33" eb="35">
      <t>クロジ</t>
    </rPh>
    <rPh sb="45" eb="47">
      <t>ノウギョウ</t>
    </rPh>
    <rPh sb="47" eb="49">
      <t>シュウラク</t>
    </rPh>
    <rPh sb="49" eb="51">
      <t>ハイスイ</t>
    </rPh>
    <rPh sb="51" eb="53">
      <t>ジギョウ</t>
    </rPh>
    <rPh sb="55" eb="57">
      <t>コウキョウ</t>
    </rPh>
    <rPh sb="57" eb="60">
      <t>ゲスイドウ</t>
    </rPh>
    <rPh sb="60" eb="62">
      <t>ジギョウ</t>
    </rPh>
    <rPh sb="63" eb="65">
      <t>トクテイ</t>
    </rPh>
    <rPh sb="65" eb="67">
      <t>カンキョウ</t>
    </rPh>
    <rPh sb="67" eb="69">
      <t>ホゼン</t>
    </rPh>
    <rPh sb="69" eb="71">
      <t>コウキョウ</t>
    </rPh>
    <rPh sb="71" eb="74">
      <t>ゲスイドウ</t>
    </rPh>
    <rPh sb="74" eb="76">
      <t>ジギョウ</t>
    </rPh>
    <rPh sb="77" eb="78">
      <t>ア</t>
    </rPh>
    <rPh sb="81" eb="83">
      <t>ウンエイ</t>
    </rPh>
    <rPh sb="88" eb="90">
      <t>ゼンタイ</t>
    </rPh>
    <rPh sb="92" eb="94">
      <t>ルイセキ</t>
    </rPh>
    <rPh sb="94" eb="97">
      <t>ケッソンキン</t>
    </rPh>
    <rPh sb="97" eb="99">
      <t>ヒリツ</t>
    </rPh>
    <rPh sb="110" eb="113">
      <t>タンキテキ</t>
    </rPh>
    <rPh sb="114" eb="116">
      <t>サイム</t>
    </rPh>
    <rPh sb="117" eb="118">
      <t>タイ</t>
    </rPh>
    <rPh sb="120" eb="122">
      <t>シハラ</t>
    </rPh>
    <rPh sb="123" eb="125">
      <t>ノウリョク</t>
    </rPh>
    <rPh sb="126" eb="127">
      <t>アラワ</t>
    </rPh>
    <rPh sb="128" eb="130">
      <t>リュウドウ</t>
    </rPh>
    <rPh sb="130" eb="132">
      <t>ヒリツ</t>
    </rPh>
    <rPh sb="139" eb="141">
      <t>シタマワ</t>
    </rPh>
    <rPh sb="148" eb="150">
      <t>キギョウ</t>
    </rPh>
    <rPh sb="150" eb="151">
      <t>サイ</t>
    </rPh>
    <rPh sb="152" eb="154">
      <t>シハラ</t>
    </rPh>
    <rPh sb="156" eb="157">
      <t>オオ</t>
    </rPh>
    <rPh sb="170" eb="171">
      <t>タイ</t>
    </rPh>
    <rPh sb="171" eb="173">
      <t>ジギョウ</t>
    </rPh>
    <rPh sb="173" eb="175">
      <t>キボ</t>
    </rPh>
    <rPh sb="207" eb="208">
      <t>オオ</t>
    </rPh>
    <rPh sb="226" eb="228">
      <t>コンゴ</t>
    </rPh>
    <rPh sb="229" eb="231">
      <t>ゲンショウ</t>
    </rPh>
    <rPh sb="235" eb="237">
      <t>ミコ</t>
    </rPh>
    <rPh sb="243" eb="245">
      <t>ヒヨウ</t>
    </rPh>
    <rPh sb="246" eb="247">
      <t>タイ</t>
    </rPh>
    <rPh sb="249" eb="251">
      <t>ゲスイ</t>
    </rPh>
    <rPh sb="251" eb="252">
      <t>ドウ</t>
    </rPh>
    <rPh sb="252" eb="254">
      <t>シヨウ</t>
    </rPh>
    <rPh sb="254" eb="255">
      <t>リョウ</t>
    </rPh>
    <rPh sb="255" eb="257">
      <t>シュウニュウ</t>
    </rPh>
    <rPh sb="258" eb="260">
      <t>ワリアイ</t>
    </rPh>
    <rPh sb="261" eb="262">
      <t>シメ</t>
    </rPh>
    <rPh sb="264" eb="266">
      <t>ケイヒ</t>
    </rPh>
    <rPh sb="266" eb="268">
      <t>カイシュウ</t>
    </rPh>
    <rPh sb="268" eb="269">
      <t>リツ</t>
    </rPh>
    <rPh sb="276" eb="278">
      <t>シタマワ</t>
    </rPh>
    <rPh sb="279" eb="281">
      <t>ジョウキョウ</t>
    </rPh>
    <rPh sb="288" eb="289">
      <t>ク</t>
    </rPh>
    <rPh sb="289" eb="290">
      <t>ダ</t>
    </rPh>
    <rPh sb="290" eb="292">
      <t>キジュン</t>
    </rPh>
    <rPh sb="293" eb="294">
      <t>モト</t>
    </rPh>
    <rPh sb="296" eb="298">
      <t>イッパン</t>
    </rPh>
    <rPh sb="298" eb="300">
      <t>カイケイ</t>
    </rPh>
    <rPh sb="300" eb="302">
      <t>クリイレ</t>
    </rPh>
    <rPh sb="302" eb="303">
      <t>キン</t>
    </rPh>
    <rPh sb="304" eb="305">
      <t>ホカ</t>
    </rPh>
    <rPh sb="306" eb="308">
      <t>イッパン</t>
    </rPh>
    <rPh sb="308" eb="310">
      <t>カイケイ</t>
    </rPh>
    <rPh sb="311" eb="314">
      <t>ホジョキン</t>
    </rPh>
    <rPh sb="314" eb="316">
      <t>シュウニュウ</t>
    </rPh>
    <rPh sb="317" eb="318">
      <t>マカナ</t>
    </rPh>
    <rPh sb="322" eb="324">
      <t>ジョウキョウ</t>
    </rPh>
    <rPh sb="392" eb="394">
      <t>シセツ</t>
    </rPh>
    <rPh sb="394" eb="397">
      <t>リヨウリツ</t>
    </rPh>
    <rPh sb="398" eb="401">
      <t>スイセンカ</t>
    </rPh>
    <rPh sb="401" eb="402">
      <t>リツ</t>
    </rPh>
    <rPh sb="404" eb="406">
      <t>ルイジ</t>
    </rPh>
    <rPh sb="406" eb="408">
      <t>ダンタイ</t>
    </rPh>
    <rPh sb="409" eb="411">
      <t>ヘイキン</t>
    </rPh>
    <rPh sb="412" eb="414">
      <t>ウワマワ</t>
    </rPh>
    <rPh sb="419" eb="421">
      <t>カンキョ</t>
    </rPh>
    <rPh sb="422" eb="423">
      <t>フク</t>
    </rPh>
    <rPh sb="425" eb="427">
      <t>シセツ</t>
    </rPh>
    <rPh sb="428" eb="431">
      <t>コウリツテキ</t>
    </rPh>
    <rPh sb="432" eb="434">
      <t>リヨウ</t>
    </rPh>
    <rPh sb="435" eb="437">
      <t>デキ</t>
    </rPh>
    <rPh sb="440" eb="442">
      <t>ジョウキョウ</t>
    </rPh>
    <phoneticPr fontId="4"/>
  </si>
  <si>
    <t>　農業集落排水事業としての下水道事業を、昭和61年度より着工し、平成元年度～平成9年度にかけ、6地区の処理場を順次、供用を開始しました。
　近年、各処理場の設備を中心に老朽化が進行し、維持管理費が増加傾向にありますが、老朽化への対応などの問題解消および経済性の観点から、公共下水道への接続を進めてきました。
　令和2年3月に全ての処理区について公共下水道への接続が完了する予定です。
　</t>
    <rPh sb="1" eb="3">
      <t>ノウギョウ</t>
    </rPh>
    <rPh sb="3" eb="5">
      <t>シュウラク</t>
    </rPh>
    <rPh sb="5" eb="7">
      <t>ハイスイ</t>
    </rPh>
    <rPh sb="7" eb="9">
      <t>ジギョウ</t>
    </rPh>
    <rPh sb="13" eb="15">
      <t>ゲスイ</t>
    </rPh>
    <rPh sb="15" eb="16">
      <t>ドウ</t>
    </rPh>
    <rPh sb="16" eb="18">
      <t>ジギョウ</t>
    </rPh>
    <rPh sb="20" eb="22">
      <t>ショウワ</t>
    </rPh>
    <rPh sb="24" eb="26">
      <t>ネンド</t>
    </rPh>
    <rPh sb="28" eb="30">
      <t>チャッコウ</t>
    </rPh>
    <rPh sb="32" eb="34">
      <t>ヘイセイ</t>
    </rPh>
    <rPh sb="34" eb="35">
      <t>モト</t>
    </rPh>
    <rPh sb="35" eb="37">
      <t>ネンド</t>
    </rPh>
    <rPh sb="38" eb="40">
      <t>ヘイセイ</t>
    </rPh>
    <rPh sb="41" eb="43">
      <t>ネンド</t>
    </rPh>
    <rPh sb="48" eb="50">
      <t>チク</t>
    </rPh>
    <rPh sb="51" eb="53">
      <t>ショリ</t>
    </rPh>
    <rPh sb="53" eb="54">
      <t>ジョウ</t>
    </rPh>
    <rPh sb="55" eb="57">
      <t>ジュンジ</t>
    </rPh>
    <rPh sb="58" eb="60">
      <t>キョウヨウ</t>
    </rPh>
    <rPh sb="61" eb="63">
      <t>カイシ</t>
    </rPh>
    <rPh sb="70" eb="72">
      <t>キンネン</t>
    </rPh>
    <rPh sb="73" eb="74">
      <t>カク</t>
    </rPh>
    <rPh sb="74" eb="76">
      <t>ショリ</t>
    </rPh>
    <rPh sb="76" eb="77">
      <t>ジョウ</t>
    </rPh>
    <rPh sb="78" eb="80">
      <t>セツビ</t>
    </rPh>
    <rPh sb="81" eb="83">
      <t>チュウシン</t>
    </rPh>
    <rPh sb="84" eb="87">
      <t>ロウキュウカ</t>
    </rPh>
    <rPh sb="88" eb="90">
      <t>シンコウ</t>
    </rPh>
    <rPh sb="92" eb="94">
      <t>イジ</t>
    </rPh>
    <rPh sb="94" eb="97">
      <t>カンリヒ</t>
    </rPh>
    <rPh sb="98" eb="100">
      <t>ゾウカ</t>
    </rPh>
    <rPh sb="100" eb="102">
      <t>ケイコウ</t>
    </rPh>
    <rPh sb="109" eb="112">
      <t>ロウキュウカ</t>
    </rPh>
    <rPh sb="114" eb="116">
      <t>タイオウ</t>
    </rPh>
    <rPh sb="119" eb="121">
      <t>モンダイ</t>
    </rPh>
    <rPh sb="121" eb="123">
      <t>カイショウ</t>
    </rPh>
    <rPh sb="126" eb="128">
      <t>ケイザイ</t>
    </rPh>
    <rPh sb="128" eb="129">
      <t>セイ</t>
    </rPh>
    <rPh sb="130" eb="132">
      <t>カンテン</t>
    </rPh>
    <rPh sb="135" eb="137">
      <t>コウキョウ</t>
    </rPh>
    <rPh sb="137" eb="139">
      <t>ゲスイ</t>
    </rPh>
    <rPh sb="139" eb="140">
      <t>ドウ</t>
    </rPh>
    <rPh sb="142" eb="144">
      <t>セツゾク</t>
    </rPh>
    <rPh sb="145" eb="146">
      <t>スス</t>
    </rPh>
    <rPh sb="155" eb="156">
      <t>レイ</t>
    </rPh>
    <rPh sb="156" eb="157">
      <t>ワ</t>
    </rPh>
    <rPh sb="158" eb="159">
      <t>ネン</t>
    </rPh>
    <rPh sb="160" eb="161">
      <t>ガツ</t>
    </rPh>
    <rPh sb="162" eb="163">
      <t>スベ</t>
    </rPh>
    <rPh sb="165" eb="167">
      <t>ショリ</t>
    </rPh>
    <rPh sb="167" eb="168">
      <t>ク</t>
    </rPh>
    <rPh sb="172" eb="174">
      <t>コウキョウ</t>
    </rPh>
    <rPh sb="174" eb="177">
      <t>ゲスイドウ</t>
    </rPh>
    <rPh sb="179" eb="181">
      <t>セツゾク</t>
    </rPh>
    <rPh sb="182" eb="184">
      <t>カンリョウ</t>
    </rPh>
    <rPh sb="186" eb="18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</si>
</sst>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02-4439-874E-10C6F9A3D157}"/>
            </c:ext>
          </c:extLst>
        </c:ser>
        <c:dLbls>
          <c:showLegendKey val="0"/>
          <c:showVal val="0"/>
          <c:showCatName val="0"/>
          <c:showSerName val="0"/>
          <c:showPercent val="0"/>
          <c:showBubbleSize val="0"/>
        </c:dLbls>
        <c:gapWidth val="150"/>
        <c:axId val="-981067392"/>
        <c:axId val="-9810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402-4439-874E-10C6F9A3D157}"/>
            </c:ext>
          </c:extLst>
        </c:ser>
        <c:dLbls>
          <c:showLegendKey val="0"/>
          <c:showVal val="0"/>
          <c:showCatName val="0"/>
          <c:showSerName val="0"/>
          <c:showPercent val="0"/>
          <c:showBubbleSize val="0"/>
        </c:dLbls>
        <c:marker val="1"/>
        <c:smooth val="0"/>
        <c:axId val="-981067392"/>
        <c:axId val="-981068480"/>
      </c:lineChart>
      <c:dateAx>
        <c:axId val="-981067392"/>
        <c:scaling>
          <c:orientation val="minMax"/>
        </c:scaling>
        <c:delete val="1"/>
        <c:axPos val="b"/>
        <c:numFmt formatCode="ge" sourceLinked="1"/>
        <c:majorTickMark val="none"/>
        <c:minorTickMark val="none"/>
        <c:tickLblPos val="none"/>
        <c:crossAx val="-981068480"/>
        <c:crosses val="autoZero"/>
        <c:auto val="1"/>
        <c:lblOffset val="100"/>
        <c:baseTimeUnit val="years"/>
      </c:dateAx>
      <c:valAx>
        <c:axId val="-981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61.47</c:v>
                </c:pt>
                <c:pt idx="1">
                  <c:v>62.87</c:v>
                </c:pt>
                <c:pt idx="2">
                  <c:v>61.82</c:v>
                </c:pt>
                <c:pt idx="3">
                  <c:v>60.86</c:v>
                </c:pt>
                <c:pt idx="4">
                  <c:v>58.4</c:v>
                </c:pt>
              </c:numCache>
            </c:numRef>
          </c:val>
          <c:extLst xmlns:c16r2="http://schemas.microsoft.com/office/drawing/2015/06/chart">
            <c:ext xmlns:c16="http://schemas.microsoft.com/office/drawing/2014/chart" uri="{C3380CC4-5D6E-409C-BE32-E72D297353CC}">
              <c16:uniqueId val="{00000000-909E-4391-B66B-01715C6800AC}"/>
            </c:ext>
          </c:extLst>
        </c:ser>
        <c:dLbls>
          <c:showLegendKey val="0"/>
          <c:showVal val="0"/>
          <c:showCatName val="0"/>
          <c:showSerName val="0"/>
          <c:showPercent val="0"/>
          <c:showBubbleSize val="0"/>
        </c:dLbls>
        <c:gapWidth val="150"/>
        <c:axId val="-909616304"/>
        <c:axId val="-90962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09E-4391-B66B-01715C6800AC}"/>
            </c:ext>
          </c:extLst>
        </c:ser>
        <c:dLbls>
          <c:showLegendKey val="0"/>
          <c:showVal val="0"/>
          <c:showCatName val="0"/>
          <c:showSerName val="0"/>
          <c:showPercent val="0"/>
          <c:showBubbleSize val="0"/>
        </c:dLbls>
        <c:marker val="1"/>
        <c:smooth val="0"/>
        <c:axId val="-909616304"/>
        <c:axId val="-909620656"/>
      </c:lineChart>
      <c:dateAx>
        <c:axId val="-909616304"/>
        <c:scaling>
          <c:orientation val="minMax"/>
        </c:scaling>
        <c:delete val="1"/>
        <c:axPos val="b"/>
        <c:numFmt formatCode="ge" sourceLinked="1"/>
        <c:majorTickMark val="none"/>
        <c:minorTickMark val="none"/>
        <c:tickLblPos val="none"/>
        <c:crossAx val="-909620656"/>
        <c:crosses val="autoZero"/>
        <c:auto val="1"/>
        <c:lblOffset val="100"/>
        <c:baseTimeUnit val="years"/>
      </c:dateAx>
      <c:valAx>
        <c:axId val="-90962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91.08</c:v>
                </c:pt>
                <c:pt idx="1">
                  <c:v>92.18</c:v>
                </c:pt>
                <c:pt idx="2">
                  <c:v>94.62</c:v>
                </c:pt>
                <c:pt idx="3">
                  <c:v>95.27</c:v>
                </c:pt>
                <c:pt idx="4">
                  <c:v>95.6</c:v>
                </c:pt>
              </c:numCache>
            </c:numRef>
          </c:val>
          <c:extLst xmlns:c16r2="http://schemas.microsoft.com/office/drawing/2015/06/chart">
            <c:ext xmlns:c16="http://schemas.microsoft.com/office/drawing/2014/chart" uri="{C3380CC4-5D6E-409C-BE32-E72D297353CC}">
              <c16:uniqueId val="{00000000-0ADF-4F19-BEC9-2BF0D8071485}"/>
            </c:ext>
          </c:extLst>
        </c:ser>
        <c:dLbls>
          <c:showLegendKey val="0"/>
          <c:showVal val="0"/>
          <c:showCatName val="0"/>
          <c:showSerName val="0"/>
          <c:showPercent val="0"/>
          <c:showBubbleSize val="0"/>
        </c:dLbls>
        <c:gapWidth val="150"/>
        <c:axId val="-909615216"/>
        <c:axId val="-90961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ADF-4F19-BEC9-2BF0D8071485}"/>
            </c:ext>
          </c:extLst>
        </c:ser>
        <c:dLbls>
          <c:showLegendKey val="0"/>
          <c:showVal val="0"/>
          <c:showCatName val="0"/>
          <c:showSerName val="0"/>
          <c:showPercent val="0"/>
          <c:showBubbleSize val="0"/>
        </c:dLbls>
        <c:marker val="1"/>
        <c:smooth val="0"/>
        <c:axId val="-909615216"/>
        <c:axId val="-909617936"/>
      </c:lineChart>
      <c:dateAx>
        <c:axId val="-909615216"/>
        <c:scaling>
          <c:orientation val="minMax"/>
        </c:scaling>
        <c:delete val="1"/>
        <c:axPos val="b"/>
        <c:numFmt formatCode="ge" sourceLinked="1"/>
        <c:majorTickMark val="none"/>
        <c:minorTickMark val="none"/>
        <c:tickLblPos val="none"/>
        <c:crossAx val="-909617936"/>
        <c:crosses val="autoZero"/>
        <c:auto val="1"/>
        <c:lblOffset val="100"/>
        <c:baseTimeUnit val="years"/>
      </c:dateAx>
      <c:valAx>
        <c:axId val="-90961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95.1</c:v>
                </c:pt>
                <c:pt idx="1">
                  <c:v>95.75</c:v>
                </c:pt>
                <c:pt idx="2">
                  <c:v>99.84</c:v>
                </c:pt>
                <c:pt idx="3">
                  <c:v>100.95</c:v>
                </c:pt>
                <c:pt idx="4">
                  <c:v>101.66</c:v>
                </c:pt>
              </c:numCache>
            </c:numRef>
          </c:val>
          <c:extLst xmlns:c16r2="http://schemas.microsoft.com/office/drawing/2015/06/chart">
            <c:ext xmlns:c16="http://schemas.microsoft.com/office/drawing/2014/chart" uri="{C3380CC4-5D6E-409C-BE32-E72D297353CC}">
              <c16:uniqueId val="{00000000-DDAA-4F12-8ABC-6A355132B9BC}"/>
            </c:ext>
          </c:extLst>
        </c:ser>
        <c:dLbls>
          <c:showLegendKey val="0"/>
          <c:showVal val="0"/>
          <c:showCatName val="0"/>
          <c:showSerName val="0"/>
          <c:showPercent val="0"/>
          <c:showBubbleSize val="0"/>
        </c:dLbls>
        <c:gapWidth val="150"/>
        <c:axId val="-981067936"/>
        <c:axId val="-9810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DDAA-4F12-8ABC-6A355132B9BC}"/>
            </c:ext>
          </c:extLst>
        </c:ser>
        <c:dLbls>
          <c:showLegendKey val="0"/>
          <c:showVal val="0"/>
          <c:showCatName val="0"/>
          <c:showSerName val="0"/>
          <c:showPercent val="0"/>
          <c:showBubbleSize val="0"/>
        </c:dLbls>
        <c:marker val="1"/>
        <c:smooth val="0"/>
        <c:axId val="-981067936"/>
        <c:axId val="-981073920"/>
      </c:lineChart>
      <c:dateAx>
        <c:axId val="-981067936"/>
        <c:scaling>
          <c:orientation val="minMax"/>
        </c:scaling>
        <c:delete val="1"/>
        <c:axPos val="b"/>
        <c:numFmt formatCode="ge" sourceLinked="1"/>
        <c:majorTickMark val="none"/>
        <c:minorTickMark val="none"/>
        <c:tickLblPos val="none"/>
        <c:crossAx val="-981073920"/>
        <c:crosses val="autoZero"/>
        <c:auto val="1"/>
        <c:lblOffset val="100"/>
        <c:baseTimeUnit val="years"/>
      </c:dateAx>
      <c:valAx>
        <c:axId val="-981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4.5599999999999996</c:v>
                </c:pt>
                <c:pt idx="1">
                  <c:v>10</c:v>
                </c:pt>
                <c:pt idx="2">
                  <c:v>13.96</c:v>
                </c:pt>
                <c:pt idx="3">
                  <c:v>17.52</c:v>
                </c:pt>
                <c:pt idx="4">
                  <c:v>20.72</c:v>
                </c:pt>
              </c:numCache>
            </c:numRef>
          </c:val>
          <c:extLst xmlns:c16r2="http://schemas.microsoft.com/office/drawing/2015/06/chart">
            <c:ext xmlns:c16="http://schemas.microsoft.com/office/drawing/2014/chart" uri="{C3380CC4-5D6E-409C-BE32-E72D297353CC}">
              <c16:uniqueId val="{00000000-EC6C-4140-8725-95AB737DD052}"/>
            </c:ext>
          </c:extLst>
        </c:ser>
        <c:dLbls>
          <c:showLegendKey val="0"/>
          <c:showVal val="0"/>
          <c:showCatName val="0"/>
          <c:showSerName val="0"/>
          <c:showPercent val="0"/>
          <c:showBubbleSize val="0"/>
        </c:dLbls>
        <c:gapWidth val="150"/>
        <c:axId val="-981071200"/>
        <c:axId val="-9810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EC6C-4140-8725-95AB737DD052}"/>
            </c:ext>
          </c:extLst>
        </c:ser>
        <c:dLbls>
          <c:showLegendKey val="0"/>
          <c:showVal val="0"/>
          <c:showCatName val="0"/>
          <c:showSerName val="0"/>
          <c:showPercent val="0"/>
          <c:showBubbleSize val="0"/>
        </c:dLbls>
        <c:marker val="1"/>
        <c:smooth val="0"/>
        <c:axId val="-981071200"/>
        <c:axId val="-981076096"/>
      </c:lineChart>
      <c:dateAx>
        <c:axId val="-981071200"/>
        <c:scaling>
          <c:orientation val="minMax"/>
        </c:scaling>
        <c:delete val="1"/>
        <c:axPos val="b"/>
        <c:numFmt formatCode="ge" sourceLinked="1"/>
        <c:majorTickMark val="none"/>
        <c:minorTickMark val="none"/>
        <c:tickLblPos val="none"/>
        <c:crossAx val="-981076096"/>
        <c:crosses val="autoZero"/>
        <c:auto val="1"/>
        <c:lblOffset val="100"/>
        <c:baseTimeUnit val="years"/>
      </c:dateAx>
      <c:valAx>
        <c:axId val="-9810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E3-4BC1-B8C3-FD5A186795E8}"/>
            </c:ext>
          </c:extLst>
        </c:ser>
        <c:dLbls>
          <c:showLegendKey val="0"/>
          <c:showVal val="0"/>
          <c:showCatName val="0"/>
          <c:showSerName val="0"/>
          <c:showPercent val="0"/>
          <c:showBubbleSize val="0"/>
        </c:dLbls>
        <c:gapWidth val="150"/>
        <c:axId val="-981070112"/>
        <c:axId val="-981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6E3-4BC1-B8C3-FD5A186795E8}"/>
            </c:ext>
          </c:extLst>
        </c:ser>
        <c:dLbls>
          <c:showLegendKey val="0"/>
          <c:showVal val="0"/>
          <c:showCatName val="0"/>
          <c:showSerName val="0"/>
          <c:showPercent val="0"/>
          <c:showBubbleSize val="0"/>
        </c:dLbls>
        <c:marker val="1"/>
        <c:smooth val="0"/>
        <c:axId val="-981070112"/>
        <c:axId val="-981075008"/>
      </c:lineChart>
      <c:dateAx>
        <c:axId val="-981070112"/>
        <c:scaling>
          <c:orientation val="minMax"/>
        </c:scaling>
        <c:delete val="1"/>
        <c:axPos val="b"/>
        <c:numFmt formatCode="ge" sourceLinked="1"/>
        <c:majorTickMark val="none"/>
        <c:minorTickMark val="none"/>
        <c:tickLblPos val="none"/>
        <c:crossAx val="-981075008"/>
        <c:crosses val="autoZero"/>
        <c:auto val="1"/>
        <c:lblOffset val="100"/>
        <c:baseTimeUnit val="years"/>
      </c:dateAx>
      <c:valAx>
        <c:axId val="-981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23.58</c:v>
                </c:pt>
                <c:pt idx="1">
                  <c:v>47.23</c:v>
                </c:pt>
                <c:pt idx="2">
                  <c:v>48.29</c:v>
                </c:pt>
                <c:pt idx="3">
                  <c:v>44.11</c:v>
                </c:pt>
                <c:pt idx="4">
                  <c:v>37.53</c:v>
                </c:pt>
              </c:numCache>
            </c:numRef>
          </c:val>
          <c:extLst xmlns:c16r2="http://schemas.microsoft.com/office/drawing/2015/06/chart">
            <c:ext xmlns:c16="http://schemas.microsoft.com/office/drawing/2014/chart" uri="{C3380CC4-5D6E-409C-BE32-E72D297353CC}">
              <c16:uniqueId val="{00000000-C89B-45FB-ABFB-A6768F7D67FA}"/>
            </c:ext>
          </c:extLst>
        </c:ser>
        <c:dLbls>
          <c:showLegendKey val="0"/>
          <c:showVal val="0"/>
          <c:showCatName val="0"/>
          <c:showSerName val="0"/>
          <c:showPercent val="0"/>
          <c:showBubbleSize val="0"/>
        </c:dLbls>
        <c:gapWidth val="150"/>
        <c:axId val="-981073376"/>
        <c:axId val="-9810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C89B-45FB-ABFB-A6768F7D67FA}"/>
            </c:ext>
          </c:extLst>
        </c:ser>
        <c:dLbls>
          <c:showLegendKey val="0"/>
          <c:showVal val="0"/>
          <c:showCatName val="0"/>
          <c:showSerName val="0"/>
          <c:showPercent val="0"/>
          <c:showBubbleSize val="0"/>
        </c:dLbls>
        <c:marker val="1"/>
        <c:smooth val="0"/>
        <c:axId val="-981073376"/>
        <c:axId val="-981082624"/>
      </c:lineChart>
      <c:dateAx>
        <c:axId val="-981073376"/>
        <c:scaling>
          <c:orientation val="minMax"/>
        </c:scaling>
        <c:delete val="1"/>
        <c:axPos val="b"/>
        <c:numFmt formatCode="ge" sourceLinked="1"/>
        <c:majorTickMark val="none"/>
        <c:minorTickMark val="none"/>
        <c:tickLblPos val="none"/>
        <c:crossAx val="-981082624"/>
        <c:crosses val="autoZero"/>
        <c:auto val="1"/>
        <c:lblOffset val="100"/>
        <c:baseTimeUnit val="years"/>
      </c:dateAx>
      <c:valAx>
        <c:axId val="-9810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15.16</c:v>
                </c:pt>
                <c:pt idx="1">
                  <c:v>3.91</c:v>
                </c:pt>
                <c:pt idx="2">
                  <c:v>9.6300000000000008</c:v>
                </c:pt>
                <c:pt idx="3">
                  <c:v>40.39</c:v>
                </c:pt>
                <c:pt idx="4">
                  <c:v>31.56</c:v>
                </c:pt>
              </c:numCache>
            </c:numRef>
          </c:val>
          <c:extLst xmlns:c16r2="http://schemas.microsoft.com/office/drawing/2015/06/chart">
            <c:ext xmlns:c16="http://schemas.microsoft.com/office/drawing/2014/chart" uri="{C3380CC4-5D6E-409C-BE32-E72D297353CC}">
              <c16:uniqueId val="{00000000-4641-4099-A0B1-89156AD92738}"/>
            </c:ext>
          </c:extLst>
        </c:ser>
        <c:dLbls>
          <c:showLegendKey val="0"/>
          <c:showVal val="0"/>
          <c:showCatName val="0"/>
          <c:showSerName val="0"/>
          <c:showPercent val="0"/>
          <c:showBubbleSize val="0"/>
        </c:dLbls>
        <c:gapWidth val="150"/>
        <c:axId val="-981070656"/>
        <c:axId val="-9810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4641-4099-A0B1-89156AD92738}"/>
            </c:ext>
          </c:extLst>
        </c:ser>
        <c:dLbls>
          <c:showLegendKey val="0"/>
          <c:showVal val="0"/>
          <c:showCatName val="0"/>
          <c:showSerName val="0"/>
          <c:showPercent val="0"/>
          <c:showBubbleSize val="0"/>
        </c:dLbls>
        <c:marker val="1"/>
        <c:smooth val="0"/>
        <c:axId val="-981070656"/>
        <c:axId val="-981081536"/>
      </c:lineChart>
      <c:dateAx>
        <c:axId val="-981070656"/>
        <c:scaling>
          <c:orientation val="minMax"/>
        </c:scaling>
        <c:delete val="1"/>
        <c:axPos val="b"/>
        <c:numFmt formatCode="ge" sourceLinked="1"/>
        <c:majorTickMark val="none"/>
        <c:minorTickMark val="none"/>
        <c:tickLblPos val="none"/>
        <c:crossAx val="-981081536"/>
        <c:crosses val="autoZero"/>
        <c:auto val="1"/>
        <c:lblOffset val="100"/>
        <c:baseTimeUnit val="years"/>
      </c:dateAx>
      <c:valAx>
        <c:axId val="-9810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697.47</c:v>
                </c:pt>
                <c:pt idx="1">
                  <c:v>611.26</c:v>
                </c:pt>
                <c:pt idx="2">
                  <c:v>538.29999999999995</c:v>
                </c:pt>
                <c:pt idx="3">
                  <c:v>484.23</c:v>
                </c:pt>
                <c:pt idx="4">
                  <c:v>425.68</c:v>
                </c:pt>
              </c:numCache>
            </c:numRef>
          </c:val>
          <c:extLst xmlns:c16r2="http://schemas.microsoft.com/office/drawing/2015/06/chart">
            <c:ext xmlns:c16="http://schemas.microsoft.com/office/drawing/2014/chart" uri="{C3380CC4-5D6E-409C-BE32-E72D297353CC}">
              <c16:uniqueId val="{00000000-097B-4B5D-8D7D-A8B6063BED2C}"/>
            </c:ext>
          </c:extLst>
        </c:ser>
        <c:dLbls>
          <c:showLegendKey val="0"/>
          <c:showVal val="0"/>
          <c:showCatName val="0"/>
          <c:showSerName val="0"/>
          <c:showPercent val="0"/>
          <c:showBubbleSize val="0"/>
        </c:dLbls>
        <c:gapWidth val="150"/>
        <c:axId val="-981080448"/>
        <c:axId val="-9810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097B-4B5D-8D7D-A8B6063BED2C}"/>
            </c:ext>
          </c:extLst>
        </c:ser>
        <c:dLbls>
          <c:showLegendKey val="0"/>
          <c:showVal val="0"/>
          <c:showCatName val="0"/>
          <c:showSerName val="0"/>
          <c:showPercent val="0"/>
          <c:showBubbleSize val="0"/>
        </c:dLbls>
        <c:marker val="1"/>
        <c:smooth val="0"/>
        <c:axId val="-981080448"/>
        <c:axId val="-981075552"/>
      </c:lineChart>
      <c:dateAx>
        <c:axId val="-981080448"/>
        <c:scaling>
          <c:orientation val="minMax"/>
        </c:scaling>
        <c:delete val="1"/>
        <c:axPos val="b"/>
        <c:numFmt formatCode="ge" sourceLinked="1"/>
        <c:majorTickMark val="none"/>
        <c:minorTickMark val="none"/>
        <c:tickLblPos val="none"/>
        <c:crossAx val="-981075552"/>
        <c:crosses val="autoZero"/>
        <c:auto val="1"/>
        <c:lblOffset val="100"/>
        <c:baseTimeUnit val="years"/>
      </c:dateAx>
      <c:valAx>
        <c:axId val="-9810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42.47</c:v>
                </c:pt>
                <c:pt idx="1">
                  <c:v>38.18</c:v>
                </c:pt>
                <c:pt idx="2">
                  <c:v>40.72</c:v>
                </c:pt>
                <c:pt idx="3">
                  <c:v>34.39</c:v>
                </c:pt>
                <c:pt idx="4">
                  <c:v>40.98</c:v>
                </c:pt>
              </c:numCache>
            </c:numRef>
          </c:val>
          <c:extLst xmlns:c16r2="http://schemas.microsoft.com/office/drawing/2015/06/chart">
            <c:ext xmlns:c16="http://schemas.microsoft.com/office/drawing/2014/chart" uri="{C3380CC4-5D6E-409C-BE32-E72D297353CC}">
              <c16:uniqueId val="{00000000-6E0C-459D-8EC7-AF8FA2078FB5}"/>
            </c:ext>
          </c:extLst>
        </c:ser>
        <c:dLbls>
          <c:showLegendKey val="0"/>
          <c:showVal val="0"/>
          <c:showCatName val="0"/>
          <c:showSerName val="0"/>
          <c:showPercent val="0"/>
          <c:showBubbleSize val="0"/>
        </c:dLbls>
        <c:gapWidth val="150"/>
        <c:axId val="-981079904"/>
        <c:axId val="-9810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E0C-459D-8EC7-AF8FA2078FB5}"/>
            </c:ext>
          </c:extLst>
        </c:ser>
        <c:dLbls>
          <c:showLegendKey val="0"/>
          <c:showVal val="0"/>
          <c:showCatName val="0"/>
          <c:showSerName val="0"/>
          <c:showPercent val="0"/>
          <c:showBubbleSize val="0"/>
        </c:dLbls>
        <c:marker val="1"/>
        <c:smooth val="0"/>
        <c:axId val="-981079904"/>
        <c:axId val="-981078816"/>
      </c:lineChart>
      <c:dateAx>
        <c:axId val="-981079904"/>
        <c:scaling>
          <c:orientation val="minMax"/>
        </c:scaling>
        <c:delete val="1"/>
        <c:axPos val="b"/>
        <c:numFmt formatCode="ge" sourceLinked="1"/>
        <c:majorTickMark val="none"/>
        <c:minorTickMark val="none"/>
        <c:tickLblPos val="none"/>
        <c:crossAx val="-981078816"/>
        <c:crosses val="autoZero"/>
        <c:auto val="1"/>
        <c:lblOffset val="100"/>
        <c:baseTimeUnit val="years"/>
      </c:dateAx>
      <c:valAx>
        <c:axId val="-9810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298.11</c:v>
                </c:pt>
                <c:pt idx="1">
                  <c:v>332.25</c:v>
                </c:pt>
                <c:pt idx="2">
                  <c:v>309.89</c:v>
                </c:pt>
                <c:pt idx="3">
                  <c:v>367</c:v>
                </c:pt>
                <c:pt idx="4">
                  <c:v>308.31</c:v>
                </c:pt>
              </c:numCache>
            </c:numRef>
          </c:val>
          <c:extLst xmlns:c16r2="http://schemas.microsoft.com/office/drawing/2015/06/chart">
            <c:ext xmlns:c16="http://schemas.microsoft.com/office/drawing/2014/chart" uri="{C3380CC4-5D6E-409C-BE32-E72D297353CC}">
              <c16:uniqueId val="{00000000-6585-474A-9E65-81679044C841}"/>
            </c:ext>
          </c:extLst>
        </c:ser>
        <c:dLbls>
          <c:showLegendKey val="0"/>
          <c:showVal val="0"/>
          <c:showCatName val="0"/>
          <c:showSerName val="0"/>
          <c:showPercent val="0"/>
          <c:showBubbleSize val="0"/>
        </c:dLbls>
        <c:gapWidth val="150"/>
        <c:axId val="-981077728"/>
        <c:axId val="-113801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585-474A-9E65-81679044C841}"/>
            </c:ext>
          </c:extLst>
        </c:ser>
        <c:dLbls>
          <c:showLegendKey val="0"/>
          <c:showVal val="0"/>
          <c:showCatName val="0"/>
          <c:showSerName val="0"/>
          <c:showPercent val="0"/>
          <c:showBubbleSize val="0"/>
        </c:dLbls>
        <c:marker val="1"/>
        <c:smooth val="0"/>
        <c:axId val="-981077728"/>
        <c:axId val="-1138017360"/>
      </c:lineChart>
      <c:dateAx>
        <c:axId val="-981077728"/>
        <c:scaling>
          <c:orientation val="minMax"/>
        </c:scaling>
        <c:delete val="1"/>
        <c:axPos val="b"/>
        <c:numFmt formatCode="ge" sourceLinked="1"/>
        <c:majorTickMark val="none"/>
        <c:minorTickMark val="none"/>
        <c:tickLblPos val="none"/>
        <c:crossAx val="-1138017360"/>
        <c:crosses val="autoZero"/>
        <c:auto val="1"/>
        <c:lblOffset val="100"/>
        <c:baseTimeUnit val="years"/>
      </c:dateAx>
      <c:valAx>
        <c:axId val="-113801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AP6" sqref="AP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草津市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133975</v>
      </c>
      <c r="AM8" s="68"/>
      <c r="AN8" s="68"/>
      <c r="AO8" s="68"/>
      <c r="AP8" s="68"/>
      <c r="AQ8" s="68"/>
      <c r="AR8" s="68"/>
      <c r="AS8" s="68"/>
      <c r="AT8" s="67">
        <f>データ!T6</f>
        <v>67.819999999999993</v>
      </c>
      <c r="AU8" s="67"/>
      <c r="AV8" s="67"/>
      <c r="AW8" s="67"/>
      <c r="AX8" s="67"/>
      <c r="AY8" s="67"/>
      <c r="AZ8" s="67"/>
      <c r="BA8" s="67"/>
      <c r="BB8" s="67">
        <f>データ!U6</f>
        <v>1975.45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83.14</v>
      </c>
      <c r="J10" s="67"/>
      <c r="K10" s="67"/>
      <c r="L10" s="67"/>
      <c r="M10" s="67"/>
      <c r="N10" s="67"/>
      <c r="O10" s="67"/>
      <c r="P10" s="67">
        <f>データ!P6</f>
        <v>3.57</v>
      </c>
      <c r="Q10" s="67"/>
      <c r="R10" s="67"/>
      <c r="S10" s="67"/>
      <c r="T10" s="67"/>
      <c r="U10" s="67"/>
      <c r="V10" s="67"/>
      <c r="W10" s="67">
        <f>データ!Q6</f>
        <v>97.59</v>
      </c>
      <c r="X10" s="67"/>
      <c r="Y10" s="67"/>
      <c r="Z10" s="67"/>
      <c r="AA10" s="67"/>
      <c r="AB10" s="67"/>
      <c r="AC10" s="67"/>
      <c r="AD10" s="68">
        <f>データ!R6</f>
        <v>2484</v>
      </c>
      <c r="AE10" s="68"/>
      <c r="AF10" s="68"/>
      <c r="AG10" s="68"/>
      <c r="AH10" s="68"/>
      <c r="AI10" s="68"/>
      <c r="AJ10" s="68"/>
      <c r="AK10" s="2"/>
      <c r="AL10" s="68">
        <f>データ!V6</f>
        <v>4794</v>
      </c>
      <c r="AM10" s="68"/>
      <c r="AN10" s="68"/>
      <c r="AO10" s="68"/>
      <c r="AP10" s="68"/>
      <c r="AQ10" s="68"/>
      <c r="AR10" s="68"/>
      <c r="AS10" s="68"/>
      <c r="AT10" s="67">
        <f>データ!W6</f>
        <v>1.74</v>
      </c>
      <c r="AU10" s="67"/>
      <c r="AV10" s="67"/>
      <c r="AW10" s="67"/>
      <c r="AX10" s="67"/>
      <c r="AY10" s="67"/>
      <c r="AZ10" s="67"/>
      <c r="BA10" s="67"/>
      <c r="BB10" s="67">
        <f>データ!X6</f>
        <v>2755.17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ZV7CYhk+3jFhhEgjojRPCw9az/yuz8wKcHpPL2BNqnn2CFcoIyZqtVPgoH+dBt4WuKdJ28UYMlLIEFJrRYqwIw==" saltValue="74Ymt5h3qhUQ3MOSWT2b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252069</v>
      </c>
      <c r="D6" s="33">
        <f t="shared" si="3"/>
        <v>46</v>
      </c>
      <c r="E6" s="33">
        <f t="shared" si="3"/>
        <v>17</v>
      </c>
      <c r="F6" s="33">
        <f t="shared" si="3"/>
        <v>5</v>
      </c>
      <c r="G6" s="33">
        <f t="shared" si="3"/>
        <v>0</v>
      </c>
      <c r="H6" s="33" t="str">
        <f t="shared" si="3"/>
        <v>滋賀県　草津市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83.14</v>
      </c>
      <c r="P6" s="34">
        <f t="shared" si="3"/>
        <v>3.57</v>
      </c>
      <c r="Q6" s="34">
        <f t="shared" si="3"/>
        <v>97.59</v>
      </c>
      <c r="R6" s="34">
        <f t="shared" si="3"/>
        <v>2484</v>
      </c>
      <c r="S6" s="34">
        <f t="shared" si="3"/>
        <v>133975</v>
      </c>
      <c r="T6" s="34">
        <f t="shared" si="3"/>
        <v>67.819999999999993</v>
      </c>
      <c r="U6" s="34">
        <f t="shared" si="3"/>
        <v>1975.45</v>
      </c>
      <c r="V6" s="34">
        <f t="shared" si="3"/>
        <v>4794</v>
      </c>
      <c r="W6" s="34">
        <f t="shared" si="3"/>
        <v>1.74</v>
      </c>
      <c r="X6" s="34">
        <f t="shared" si="3"/>
        <v>2755.17</v>
      </c>
      <c r="Y6" s="35">
        <f>IF(Y7="",NA(),Y7)</f>
        <v>95.1</v>
      </c>
      <c r="Z6" s="35">
        <f t="shared" ref="Z6:AH6" si="4">IF(Z7="",NA(),Z7)</f>
        <v>95.75</v>
      </c>
      <c r="AA6" s="35">
        <f t="shared" si="4"/>
        <v>99.84</v>
      </c>
      <c r="AB6" s="35">
        <f t="shared" si="4"/>
        <v>100.95</v>
      </c>
      <c r="AC6" s="35">
        <f t="shared" si="4"/>
        <v>101.66</v>
      </c>
      <c r="AD6" s="35">
        <f t="shared" si="4"/>
        <v>97.53</v>
      </c>
      <c r="AE6" s="35">
        <f t="shared" si="4"/>
        <v>99.64</v>
      </c>
      <c r="AF6" s="35">
        <f t="shared" si="4"/>
        <v>99.66</v>
      </c>
      <c r="AG6" s="35">
        <f t="shared" si="4"/>
        <v>100.95</v>
      </c>
      <c r="AH6" s="35">
        <f t="shared" si="4"/>
        <v>101.77</v>
      </c>
      <c r="AI6" s="34" t="str">
        <f>IF(AI7="","",IF(AI7="-","【-】","【"&amp;SUBSTITUTE(TEXT(AI7,"#,##0.00"),"-","△")&amp;"】"))</f>
        <v>【101.60】</v>
      </c>
      <c r="AJ6" s="35">
        <f>IF(AJ7="",NA(),AJ7)</f>
        <v>23.58</v>
      </c>
      <c r="AK6" s="35">
        <f t="shared" ref="AK6:AS6" si="5">IF(AK7="",NA(),AK7)</f>
        <v>47.23</v>
      </c>
      <c r="AL6" s="35">
        <f t="shared" si="5"/>
        <v>48.29</v>
      </c>
      <c r="AM6" s="35">
        <f t="shared" si="5"/>
        <v>44.11</v>
      </c>
      <c r="AN6" s="35">
        <f t="shared" si="5"/>
        <v>37.53</v>
      </c>
      <c r="AO6" s="35">
        <f t="shared" si="5"/>
        <v>223.09</v>
      </c>
      <c r="AP6" s="35">
        <f t="shared" si="5"/>
        <v>214.61</v>
      </c>
      <c r="AQ6" s="35">
        <f t="shared" si="5"/>
        <v>225.39</v>
      </c>
      <c r="AR6" s="35">
        <f t="shared" si="5"/>
        <v>224.04</v>
      </c>
      <c r="AS6" s="35">
        <f t="shared" si="5"/>
        <v>227.4</v>
      </c>
      <c r="AT6" s="34" t="str">
        <f>IF(AT7="","",IF(AT7="-","【-】","【"&amp;SUBSTITUTE(TEXT(AT7,"#,##0.00"),"-","△")&amp;"】"))</f>
        <v>【195.44】</v>
      </c>
      <c r="AU6" s="35">
        <f>IF(AU7="",NA(),AU7)</f>
        <v>15.16</v>
      </c>
      <c r="AV6" s="35">
        <f t="shared" ref="AV6:BD6" si="6">IF(AV7="",NA(),AV7)</f>
        <v>3.91</v>
      </c>
      <c r="AW6" s="35">
        <f t="shared" si="6"/>
        <v>9.6300000000000008</v>
      </c>
      <c r="AX6" s="35">
        <f t="shared" si="6"/>
        <v>40.39</v>
      </c>
      <c r="AY6" s="35">
        <f t="shared" si="6"/>
        <v>31.56</v>
      </c>
      <c r="AZ6" s="35">
        <f t="shared" si="6"/>
        <v>33.03</v>
      </c>
      <c r="BA6" s="35">
        <f t="shared" si="6"/>
        <v>29.45</v>
      </c>
      <c r="BB6" s="35">
        <f t="shared" si="6"/>
        <v>31.84</v>
      </c>
      <c r="BC6" s="35">
        <f t="shared" si="6"/>
        <v>29.91</v>
      </c>
      <c r="BD6" s="35">
        <f t="shared" si="6"/>
        <v>29.54</v>
      </c>
      <c r="BE6" s="34" t="str">
        <f>IF(BE7="","",IF(BE7="-","【-】","【"&amp;SUBSTITUTE(TEXT(BE7,"#,##0.00"),"-","△")&amp;"】"))</f>
        <v>【34.27】</v>
      </c>
      <c r="BF6" s="35">
        <f>IF(BF7="",NA(),BF7)</f>
        <v>697.47</v>
      </c>
      <c r="BG6" s="35">
        <f t="shared" ref="BG6:BO6" si="7">IF(BG7="",NA(),BG7)</f>
        <v>611.26</v>
      </c>
      <c r="BH6" s="35">
        <f t="shared" si="7"/>
        <v>538.29999999999995</v>
      </c>
      <c r="BI6" s="35">
        <f t="shared" si="7"/>
        <v>484.23</v>
      </c>
      <c r="BJ6" s="35">
        <f t="shared" si="7"/>
        <v>425.68</v>
      </c>
      <c r="BK6" s="35">
        <f t="shared" si="7"/>
        <v>1044.8</v>
      </c>
      <c r="BL6" s="35">
        <f t="shared" si="7"/>
        <v>1081.8</v>
      </c>
      <c r="BM6" s="35">
        <f t="shared" si="7"/>
        <v>974.93</v>
      </c>
      <c r="BN6" s="35">
        <f t="shared" si="7"/>
        <v>855.8</v>
      </c>
      <c r="BO6" s="35">
        <f t="shared" si="7"/>
        <v>789.46</v>
      </c>
      <c r="BP6" s="34" t="str">
        <f>IF(BP7="","",IF(BP7="-","【-】","【"&amp;SUBSTITUTE(TEXT(BP7,"#,##0.00"),"-","△")&amp;"】"))</f>
        <v>【747.76】</v>
      </c>
      <c r="BQ6" s="35">
        <f>IF(BQ7="",NA(),BQ7)</f>
        <v>42.47</v>
      </c>
      <c r="BR6" s="35">
        <f t="shared" ref="BR6:BZ6" si="8">IF(BR7="",NA(),BR7)</f>
        <v>38.18</v>
      </c>
      <c r="BS6" s="35">
        <f t="shared" si="8"/>
        <v>40.72</v>
      </c>
      <c r="BT6" s="35">
        <f t="shared" si="8"/>
        <v>34.39</v>
      </c>
      <c r="BU6" s="35">
        <f t="shared" si="8"/>
        <v>40.98</v>
      </c>
      <c r="BV6" s="35">
        <f t="shared" si="8"/>
        <v>50.82</v>
      </c>
      <c r="BW6" s="35">
        <f t="shared" si="8"/>
        <v>52.19</v>
      </c>
      <c r="BX6" s="35">
        <f t="shared" si="8"/>
        <v>55.32</v>
      </c>
      <c r="BY6" s="35">
        <f t="shared" si="8"/>
        <v>59.8</v>
      </c>
      <c r="BZ6" s="35">
        <f t="shared" si="8"/>
        <v>57.77</v>
      </c>
      <c r="CA6" s="34" t="str">
        <f>IF(CA7="","",IF(CA7="-","【-】","【"&amp;SUBSTITUTE(TEXT(CA7,"#,##0.00"),"-","△")&amp;"】"))</f>
        <v>【59.51】</v>
      </c>
      <c r="CB6" s="35">
        <f>IF(CB7="",NA(),CB7)</f>
        <v>298.11</v>
      </c>
      <c r="CC6" s="35">
        <f t="shared" ref="CC6:CK6" si="9">IF(CC7="",NA(),CC7)</f>
        <v>332.25</v>
      </c>
      <c r="CD6" s="35">
        <f t="shared" si="9"/>
        <v>309.89</v>
      </c>
      <c r="CE6" s="35">
        <f t="shared" si="9"/>
        <v>367</v>
      </c>
      <c r="CF6" s="35">
        <f t="shared" si="9"/>
        <v>308.31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61.47</v>
      </c>
      <c r="CN6" s="35">
        <f t="shared" ref="CN6:CV6" si="10">IF(CN7="",NA(),CN7)</f>
        <v>62.87</v>
      </c>
      <c r="CO6" s="35">
        <f t="shared" si="10"/>
        <v>61.82</v>
      </c>
      <c r="CP6" s="35">
        <f t="shared" si="10"/>
        <v>60.86</v>
      </c>
      <c r="CQ6" s="35">
        <f t="shared" si="10"/>
        <v>58.4</v>
      </c>
      <c r="CR6" s="35">
        <f t="shared" si="10"/>
        <v>53.24</v>
      </c>
      <c r="CS6" s="35">
        <f t="shared" si="10"/>
        <v>52.31</v>
      </c>
      <c r="CT6" s="35">
        <f t="shared" si="10"/>
        <v>60.65</v>
      </c>
      <c r="CU6" s="35">
        <f t="shared" si="10"/>
        <v>51.75</v>
      </c>
      <c r="CV6" s="35">
        <f t="shared" si="10"/>
        <v>50.68</v>
      </c>
      <c r="CW6" s="34" t="str">
        <f>IF(CW7="","",IF(CW7="-","【-】","【"&amp;SUBSTITUTE(TEXT(CW7,"#,##0.00"),"-","△")&amp;"】"))</f>
        <v>【52.23】</v>
      </c>
      <c r="CX6" s="35">
        <f>IF(CX7="",NA(),CX7)</f>
        <v>91.08</v>
      </c>
      <c r="CY6" s="35">
        <f t="shared" ref="CY6:DG6" si="11">IF(CY7="",NA(),CY7)</f>
        <v>92.18</v>
      </c>
      <c r="CZ6" s="35">
        <f t="shared" si="11"/>
        <v>94.62</v>
      </c>
      <c r="DA6" s="35">
        <f t="shared" si="11"/>
        <v>95.27</v>
      </c>
      <c r="DB6" s="35">
        <f t="shared" si="11"/>
        <v>95.6</v>
      </c>
      <c r="DC6" s="35">
        <f t="shared" si="11"/>
        <v>84.07</v>
      </c>
      <c r="DD6" s="35">
        <f t="shared" si="11"/>
        <v>84.32</v>
      </c>
      <c r="DE6" s="35">
        <f t="shared" si="11"/>
        <v>84.58</v>
      </c>
      <c r="DF6" s="35">
        <f t="shared" si="11"/>
        <v>84.84</v>
      </c>
      <c r="DG6" s="35">
        <f t="shared" si="11"/>
        <v>84.86</v>
      </c>
      <c r="DH6" s="34" t="str">
        <f>IF(DH7="","",IF(DH7="-","【-】","【"&amp;SUBSTITUTE(TEXT(DH7,"#,##0.00"),"-","△")&amp;"】"))</f>
        <v>【85.82】</v>
      </c>
      <c r="DI6" s="35">
        <f>IF(DI7="",NA(),DI7)</f>
        <v>4.5599999999999996</v>
      </c>
      <c r="DJ6" s="35">
        <f t="shared" ref="DJ6:DR6" si="12">IF(DJ7="",NA(),DJ7)</f>
        <v>10</v>
      </c>
      <c r="DK6" s="35">
        <f t="shared" si="12"/>
        <v>13.96</v>
      </c>
      <c r="DL6" s="35">
        <f t="shared" si="12"/>
        <v>17.52</v>
      </c>
      <c r="DM6" s="35">
        <f t="shared" si="12"/>
        <v>20.72</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252069</v>
      </c>
      <c r="D7" s="37">
        <v>46</v>
      </c>
      <c r="E7" s="37">
        <v>17</v>
      </c>
      <c r="F7" s="37">
        <v>5</v>
      </c>
      <c r="G7" s="37">
        <v>0</v>
      </c>
      <c r="H7" s="37" t="s">
        <v>96</v>
      </c>
      <c r="I7" s="37" t="s">
        <v>97</v>
      </c>
      <c r="J7" s="37" t="s">
        <v>98</v>
      </c>
      <c r="K7" s="37" t="s">
        <v>99</v>
      </c>
      <c r="L7" s="37" t="s">
        <v>100</v>
      </c>
      <c r="M7" s="37" t="s">
        <v>101</v>
      </c>
      <c r="N7" s="38" t="s">
        <v>102</v>
      </c>
      <c r="O7" s="38">
        <v>83.14</v>
      </c>
      <c r="P7" s="38">
        <v>3.57</v>
      </c>
      <c r="Q7" s="38">
        <v>97.59</v>
      </c>
      <c r="R7" s="38">
        <v>2484</v>
      </c>
      <c r="S7" s="38">
        <v>133975</v>
      </c>
      <c r="T7" s="38">
        <v>67.819999999999993</v>
      </c>
      <c r="U7" s="38">
        <v>1975.45</v>
      </c>
      <c r="V7" s="38">
        <v>4794</v>
      </c>
      <c r="W7" s="38">
        <v>1.74</v>
      </c>
      <c r="X7" s="38">
        <v>2755.17</v>
      </c>
      <c r="Y7" s="38">
        <v>95.1</v>
      </c>
      <c r="Z7" s="38">
        <v>95.75</v>
      </c>
      <c r="AA7" s="38">
        <v>99.84</v>
      </c>
      <c r="AB7" s="38">
        <v>100.95</v>
      </c>
      <c r="AC7" s="38">
        <v>101.66</v>
      </c>
      <c r="AD7" s="38">
        <v>97.53</v>
      </c>
      <c r="AE7" s="38">
        <v>99.64</v>
      </c>
      <c r="AF7" s="38">
        <v>99.66</v>
      </c>
      <c r="AG7" s="38">
        <v>100.95</v>
      </c>
      <c r="AH7" s="38">
        <v>101.77</v>
      </c>
      <c r="AI7" s="38">
        <v>101.6</v>
      </c>
      <c r="AJ7" s="38">
        <v>23.58</v>
      </c>
      <c r="AK7" s="38">
        <v>47.23</v>
      </c>
      <c r="AL7" s="38">
        <v>48.29</v>
      </c>
      <c r="AM7" s="38">
        <v>44.11</v>
      </c>
      <c r="AN7" s="38">
        <v>37.53</v>
      </c>
      <c r="AO7" s="38">
        <v>223.09</v>
      </c>
      <c r="AP7" s="38">
        <v>214.61</v>
      </c>
      <c r="AQ7" s="38">
        <v>225.39</v>
      </c>
      <c r="AR7" s="38">
        <v>224.04</v>
      </c>
      <c r="AS7" s="38">
        <v>227.4</v>
      </c>
      <c r="AT7" s="38">
        <v>195.44</v>
      </c>
      <c r="AU7" s="38">
        <v>15.16</v>
      </c>
      <c r="AV7" s="38">
        <v>3.91</v>
      </c>
      <c r="AW7" s="38">
        <v>9.6300000000000008</v>
      </c>
      <c r="AX7" s="38">
        <v>40.39</v>
      </c>
      <c r="AY7" s="38">
        <v>31.56</v>
      </c>
      <c r="AZ7" s="38">
        <v>33.03</v>
      </c>
      <c r="BA7" s="38">
        <v>29.45</v>
      </c>
      <c r="BB7" s="38">
        <v>31.84</v>
      </c>
      <c r="BC7" s="38">
        <v>29.91</v>
      </c>
      <c r="BD7" s="38">
        <v>29.54</v>
      </c>
      <c r="BE7" s="38">
        <v>34.270000000000003</v>
      </c>
      <c r="BF7" s="38">
        <v>697.47</v>
      </c>
      <c r="BG7" s="38">
        <v>611.26</v>
      </c>
      <c r="BH7" s="38">
        <v>538.29999999999995</v>
      </c>
      <c r="BI7" s="38">
        <v>484.23</v>
      </c>
      <c r="BJ7" s="38">
        <v>425.68</v>
      </c>
      <c r="BK7" s="38">
        <v>1044.8</v>
      </c>
      <c r="BL7" s="38">
        <v>1081.8</v>
      </c>
      <c r="BM7" s="38">
        <v>974.93</v>
      </c>
      <c r="BN7" s="38">
        <v>855.8</v>
      </c>
      <c r="BO7" s="38">
        <v>789.46</v>
      </c>
      <c r="BP7" s="38">
        <v>747.76</v>
      </c>
      <c r="BQ7" s="38">
        <v>42.47</v>
      </c>
      <c r="BR7" s="38">
        <v>38.18</v>
      </c>
      <c r="BS7" s="38">
        <v>40.72</v>
      </c>
      <c r="BT7" s="38">
        <v>34.39</v>
      </c>
      <c r="BU7" s="38">
        <v>40.98</v>
      </c>
      <c r="BV7" s="38">
        <v>50.82</v>
      </c>
      <c r="BW7" s="38">
        <v>52.19</v>
      </c>
      <c r="BX7" s="38">
        <v>55.32</v>
      </c>
      <c r="BY7" s="38">
        <v>59.8</v>
      </c>
      <c r="BZ7" s="38">
        <v>57.77</v>
      </c>
      <c r="CA7" s="38">
        <v>59.51</v>
      </c>
      <c r="CB7" s="38">
        <v>298.11</v>
      </c>
      <c r="CC7" s="38">
        <v>332.25</v>
      </c>
      <c r="CD7" s="38">
        <v>309.89</v>
      </c>
      <c r="CE7" s="38">
        <v>367</v>
      </c>
      <c r="CF7" s="38">
        <v>308.31</v>
      </c>
      <c r="CG7" s="38">
        <v>300.52</v>
      </c>
      <c r="CH7" s="38">
        <v>296.14</v>
      </c>
      <c r="CI7" s="38">
        <v>283.17</v>
      </c>
      <c r="CJ7" s="38">
        <v>263.76</v>
      </c>
      <c r="CK7" s="38">
        <v>274.35000000000002</v>
      </c>
      <c r="CL7" s="38">
        <v>261.45999999999998</v>
      </c>
      <c r="CM7" s="38">
        <v>61.47</v>
      </c>
      <c r="CN7" s="38">
        <v>62.87</v>
      </c>
      <c r="CO7" s="38">
        <v>61.82</v>
      </c>
      <c r="CP7" s="38">
        <v>60.86</v>
      </c>
      <c r="CQ7" s="38">
        <v>58.4</v>
      </c>
      <c r="CR7" s="38">
        <v>53.24</v>
      </c>
      <c r="CS7" s="38">
        <v>52.31</v>
      </c>
      <c r="CT7" s="38">
        <v>60.65</v>
      </c>
      <c r="CU7" s="38">
        <v>51.75</v>
      </c>
      <c r="CV7" s="38">
        <v>50.68</v>
      </c>
      <c r="CW7" s="38">
        <v>52.23</v>
      </c>
      <c r="CX7" s="38">
        <v>91.08</v>
      </c>
      <c r="CY7" s="38">
        <v>92.18</v>
      </c>
      <c r="CZ7" s="38">
        <v>94.62</v>
      </c>
      <c r="DA7" s="38">
        <v>95.27</v>
      </c>
      <c r="DB7" s="38">
        <v>95.6</v>
      </c>
      <c r="DC7" s="38">
        <v>84.07</v>
      </c>
      <c r="DD7" s="38">
        <v>84.32</v>
      </c>
      <c r="DE7" s="38">
        <v>84.58</v>
      </c>
      <c r="DF7" s="38">
        <v>84.84</v>
      </c>
      <c r="DG7" s="38">
        <v>84.86</v>
      </c>
      <c r="DH7" s="38">
        <v>85.82</v>
      </c>
      <c r="DI7" s="38">
        <v>4.5599999999999996</v>
      </c>
      <c r="DJ7" s="38">
        <v>10</v>
      </c>
      <c r="DK7" s="38">
        <v>13.96</v>
      </c>
      <c r="DL7" s="38">
        <v>17.52</v>
      </c>
      <c r="DM7" s="38">
        <v>20.72</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2020-02-20T09:19:47Z</cp:lastPrinted>
  <dcterms:created xsi:type="dcterms:W3CDTF">2019-12-05T04:54:16Z</dcterms:created>
  <dcterms:modified xsi:type="dcterms:W3CDTF">2020-02-20T09:19:52Z</dcterms:modified>
  <cp:category/>
</cp:coreProperties>
</file>