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2n01sv05\部署用フォルダ\総務部\総務部 財政課\財政\公営企業関係\H31\R2-1 公営企業に係る経営比較分析表（平成30年度決算）の分析等\02 各課回答\下水道事業\"/>
    </mc:Choice>
  </mc:AlternateContent>
  <xr:revisionPtr revIDLastSave="0" documentId="13_ncr:1_{C200025F-4317-4BAD-9B77-ED94DDF9A482}" xr6:coauthVersionLast="36" xr6:coauthVersionMax="36" xr10:uidLastSave="{00000000-0000-0000-0000-000000000000}"/>
  <workbookProtection workbookAlgorithmName="SHA-512" workbookHashValue="ntBIVa6jMIScEbKSs4gcyX+HaStgtGzJk4Zre7ZZTS1cbA3mCR/vEjO6s0XNj5yxYIozjkpUTdJg3Le6IJnlyQ==" workbookSaltValue="Lb0sAmeKeQpXo3UIUYohQ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AL8" i="4"/>
  <c r="P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<sst xmlns="http://schemas.openxmlformats.org/spreadsheetml/2006/main" count="228" uniqueCount="112">
  <si>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</si>
  <si>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</si>
  <si>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</si>
  <si>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</si>
  <si>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</si>
  <si>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</si>
  <si>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</si>
  <si>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</si>
  <si>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</si>
  <si>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</si>
  <si>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</si>
  <si>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</si>
  <si>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</si>
  <si>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</si>
  <si>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</si>
  <si>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</si>
  <si>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</si>
  <si>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</si>
  <si>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</si>
  <si>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</si>
  <si>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</si>
  <si>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</si>
  <si>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</si>
  <si>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</si>
  <si>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</si>
  <si>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</si>
  <si>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</si>
  <si>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</si>
  <si>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</si>
  <si>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</si>
  <si>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</si>
  <si>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</si>
  <si>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</si>
  <si>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</si>
  <si>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</si>
  <si>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</si>
  <si>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</si>
  <si>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</si>
  <si>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</si>
  <si>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</si>
  <si>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</si>
  <si>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</si>
  <si>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</si>
  <si>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</si>
  <si>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</si>
  <si>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</si>
  <si>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</si>
  <si>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</si>
  <si>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</si>
  <si>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</si>
  <si>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</si>
  <si>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</si>
  <si>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</si>
  <si>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</si>
  <si>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</si>
  <si>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</si>
  <si>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</si>
  <si>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</si>
  <si>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</si>
  <si>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</si>
  <si>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</si>
  <si>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</si>
  <si>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</si>
  <si>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</si>
  <si>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</si>
  <si>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</si>
  <si>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</si>
  <si>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</si>
  <si>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</si>
  <si>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</si>
  <si>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</si>
  <si>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</si>
  <si>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</si>
  <si>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</si>
  <si>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</si>
  <si>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</si>
  <si>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</si>
  <si>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</si>
  <si>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</si>
  <si>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</si>
  <si>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</si>
  <si>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</si>
  <si>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</si>
  <si>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</si>
  <si>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</si>
  <si>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</si>
  <si>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</si>
  <si>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</si>
  <si>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</si>
  <si>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</si>
  <si>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</si>
  <si>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</si>
  <si>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</si>
  <si>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</si>
  <si>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</si>
  <si>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</si>
  <si>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</si>
  <si>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</si>
  <si>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</si>
  <si>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</si>
  <si>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</si>
  <si>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</si>
  <si>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</si>
  <si>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</si>
  <si>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</si>
  <si>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</si>
  <si>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</si>
  <si>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</si>
  <si>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</si>
  <si>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収益的収支比率については、企業債償還が経営の硬直化の要因となっており、一般会計からの繰入金に依存している状況である。
　企業債残高対事業規模比率については、整備後に新規の借入はしておらず、現在高は減少しているものの、小規模施設の高資本整備による企業債が大きく、前年度より低くなってはいるが、依然として類似団体と比べて高い比率となっている。
　経費回収率については、処理人口も僅少であるため、一般会計からの繰入金に依存している状況である。
　汚水処理原価については、委託料等の労務単価の見直しや修繕料等の管理経費の増加により、類似団体の平均と比べても高い水準となっている。
　施設利用率については、前年度と同程度の汚水量を維持しているが、過疎化の影響で処理人口は減少傾向にあり、今後は徐々に下がっていくことが予想される。
　水洗化率については100％で、類似団体の平均を大きく上回っている。</t>
    <rPh sb="79" eb="81">
      <t>セイビ</t>
    </rPh>
    <rPh sb="81" eb="82">
      <t>ゴ</t>
    </rPh>
    <rPh sb="83" eb="85">
      <t>シンキ</t>
    </rPh>
    <rPh sb="86" eb="88">
      <t>カリイレ</t>
    </rPh>
    <rPh sb="123" eb="125">
      <t>キギョウ</t>
    </rPh>
    <rPh sb="125" eb="126">
      <t>サイ</t>
    </rPh>
    <rPh sb="127" eb="128">
      <t>オオ</t>
    </rPh>
    <rPh sb="131" eb="134">
      <t>ゼンネンド</t>
    </rPh>
    <rPh sb="136" eb="137">
      <t>ヒク</t>
    </rPh>
    <rPh sb="146" eb="148">
      <t>イゼン</t>
    </rPh>
    <rPh sb="303" eb="306">
      <t>ドウテイド</t>
    </rPh>
    <rPh sb="311" eb="313">
      <t>イジ</t>
    </rPh>
    <phoneticPr fontId="4"/>
  </si>
  <si>
    <t>　供用開始後19年が経過し、今後の処理機能の維持については、農業集落排水事業の老朽化対策に含めた形で計画的な更新を検討している。</t>
    <rPh sb="30" eb="32">
      <t>ノウギョウ</t>
    </rPh>
    <rPh sb="32" eb="34">
      <t>シュウラク</t>
    </rPh>
    <rPh sb="34" eb="36">
      <t>ハイスイ</t>
    </rPh>
    <rPh sb="36" eb="38">
      <t>ジギョウ</t>
    </rPh>
    <rPh sb="39" eb="42">
      <t>ロウキュウカ</t>
    </rPh>
    <rPh sb="42" eb="44">
      <t>タイサク</t>
    </rPh>
    <rPh sb="45" eb="46">
      <t>フク</t>
    </rPh>
    <rPh sb="48" eb="49">
      <t>カタチ</t>
    </rPh>
    <phoneticPr fontId="4"/>
  </si>
  <si>
    <t>　長浜市の小規模集合排水処理事業は、１地区の経営で、処理人口も30人に満たず、使用料収入を見込むことができないため、類似団体と比較しても、汚水処理原価は高く、経費回収率と施設利用率は低い状況にある。
　このため、平成26年度から使用料を公共下水道と統一し、財務改善を行っているが、今後も当該地区の人口減少は否めず、施設の老朽化の進行を考慮すると、経営状況はますます厳しくなることが予想される。
　また、資本費負担も平成40年度まで残る。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</si>
</sst>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6D-4DE2-972F-4874331B614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formatCode="#,##0.00;&quot;△&quot;#,##0.00;&quot;-&quot;">
                  <c:v>0.01</c:v>
                </c:pt>
                <c:pt idx="3">
                  <c:v>0</c:v>
                </c:pt>
                <c:pt idx="4">
                  <c:v>0</c:v>
                </c:pt>
              </c:numCache>
            </c:numRef>
          </c:val>
          <c:smooth val="0"/>
          <c:extLst>
            <c:ext xmlns:c16="http://schemas.microsoft.com/office/drawing/2014/chart" uri="{C3380CC4-5D6E-409C-BE32-E72D297353CC}">
              <c16:uniqueId val="{00000001-386D-4DE2-972F-4874331B614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25</c:v>
                </c:pt>
                <c:pt idx="1">
                  <c:v>25</c:v>
                </c:pt>
                <c:pt idx="2">
                  <c:v>45</c:v>
                </c:pt>
                <c:pt idx="3">
                  <c:v>45</c:v>
                </c:pt>
                <c:pt idx="4">
                  <c:v>45</c:v>
                </c:pt>
              </c:numCache>
            </c:numRef>
          </c:val>
          <c:extLst>
            <c:ext xmlns:c16="http://schemas.microsoft.com/office/drawing/2014/chart" uri="{C3380CC4-5D6E-409C-BE32-E72D297353CC}">
              <c16:uniqueId val="{00000000-383A-434B-9402-53E23A38CE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37.950000000000003</c:v>
                </c:pt>
                <c:pt idx="1">
                  <c:v>34.92</c:v>
                </c:pt>
                <c:pt idx="2">
                  <c:v>36.44</c:v>
                </c:pt>
                <c:pt idx="3">
                  <c:v>34.29</c:v>
                </c:pt>
                <c:pt idx="4">
                  <c:v>35.340000000000003</c:v>
                </c:pt>
              </c:numCache>
            </c:numRef>
          </c:val>
          <c:smooth val="0"/>
          <c:extLst>
            <c:ext xmlns:c16="http://schemas.microsoft.com/office/drawing/2014/chart" uri="{C3380CC4-5D6E-409C-BE32-E72D297353CC}">
              <c16:uniqueId val="{00000001-383A-434B-9402-53E23A38CE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E90-4ACE-960C-9C3C8BE529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88.2</c:v>
                </c:pt>
                <c:pt idx="1">
                  <c:v>88.64</c:v>
                </c:pt>
                <c:pt idx="2">
                  <c:v>89.93</c:v>
                </c:pt>
                <c:pt idx="3">
                  <c:v>89.88</c:v>
                </c:pt>
                <c:pt idx="4">
                  <c:v>91.52</c:v>
                </c:pt>
              </c:numCache>
            </c:numRef>
          </c:val>
          <c:smooth val="0"/>
          <c:extLst>
            <c:ext xmlns:c16="http://schemas.microsoft.com/office/drawing/2014/chart" uri="{C3380CC4-5D6E-409C-BE32-E72D297353CC}">
              <c16:uniqueId val="{00000001-2E90-4ACE-960C-9C3C8BE529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79.42</c:v>
                </c:pt>
                <c:pt idx="1">
                  <c:v>78.98</c:v>
                </c:pt>
                <c:pt idx="2">
                  <c:v>79.03</c:v>
                </c:pt>
                <c:pt idx="3">
                  <c:v>78.66</c:v>
                </c:pt>
                <c:pt idx="4">
                  <c:v>78.11</c:v>
                </c:pt>
              </c:numCache>
            </c:numRef>
          </c:val>
          <c:extLst>
            <c:ext xmlns:c16="http://schemas.microsoft.com/office/drawing/2014/chart" uri="{C3380CC4-5D6E-409C-BE32-E72D297353CC}">
              <c16:uniqueId val="{00000000-C806-42DC-9102-E7D3283F24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06-42DC-9102-E7D3283F24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1C-42D5-95BE-43EB0AD742F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1C-42D5-95BE-43EB0AD742F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CD-4A3F-AC4A-91D88CC299E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CD-4A3F-AC4A-91D88CC299E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D4-4F74-AEB3-73BD31BE75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D4-4F74-AEB3-73BD31BE75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A4-4A5F-89B1-C829A771A40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A4-4A5F-89B1-C829A771A40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4066.67</c:v>
                </c:pt>
                <c:pt idx="1">
                  <c:v>2974.75</c:v>
                </c:pt>
                <c:pt idx="2">
                  <c:v>4017.49</c:v>
                </c:pt>
                <c:pt idx="3">
                  <c:v>11022.84</c:v>
                </c:pt>
                <c:pt idx="4">
                  <c:v>8046.8</c:v>
                </c:pt>
              </c:numCache>
            </c:numRef>
          </c:val>
          <c:extLst>
            <c:ext xmlns:c16="http://schemas.microsoft.com/office/drawing/2014/chart" uri="{C3380CC4-5D6E-409C-BE32-E72D297353CC}">
              <c16:uniqueId val="{00000000-A1C2-4589-B2D0-4EA744E7E1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2585.83</c:v>
                </c:pt>
                <c:pt idx="1">
                  <c:v>2464.06</c:v>
                </c:pt>
                <c:pt idx="2">
                  <c:v>1914.94</c:v>
                </c:pt>
                <c:pt idx="3">
                  <c:v>1759.36</c:v>
                </c:pt>
                <c:pt idx="4">
                  <c:v>1837.88</c:v>
                </c:pt>
              </c:numCache>
            </c:numRef>
          </c:val>
          <c:smooth val="0"/>
          <c:extLst>
            <c:ext xmlns:c16="http://schemas.microsoft.com/office/drawing/2014/chart" uri="{C3380CC4-5D6E-409C-BE32-E72D297353CC}">
              <c16:uniqueId val="{00000001-A1C2-4589-B2D0-4EA744E7E1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7.74</c:v>
                </c:pt>
                <c:pt idx="1">
                  <c:v>9.4700000000000006</c:v>
                </c:pt>
                <c:pt idx="2">
                  <c:v>8.73</c:v>
                </c:pt>
                <c:pt idx="3">
                  <c:v>9.24</c:v>
                </c:pt>
                <c:pt idx="4">
                  <c:v>8.6</c:v>
                </c:pt>
              </c:numCache>
            </c:numRef>
          </c:val>
          <c:extLst>
            <c:ext xmlns:c16="http://schemas.microsoft.com/office/drawing/2014/chart" uri="{C3380CC4-5D6E-409C-BE32-E72D297353CC}">
              <c16:uniqueId val="{00000000-D584-42ED-A2DC-8560239B0CB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31.45</c:v>
                </c:pt>
                <c:pt idx="1">
                  <c:v>32.909999999999997</c:v>
                </c:pt>
                <c:pt idx="2">
                  <c:v>34.020000000000003</c:v>
                </c:pt>
                <c:pt idx="3">
                  <c:v>37.200000000000003</c:v>
                </c:pt>
                <c:pt idx="4">
                  <c:v>35.03</c:v>
                </c:pt>
              </c:numCache>
            </c:numRef>
          </c:val>
          <c:smooth val="0"/>
          <c:extLst>
            <c:ext xmlns:c16="http://schemas.microsoft.com/office/drawing/2014/chart" uri="{C3380CC4-5D6E-409C-BE32-E72D297353CC}">
              <c16:uniqueId val="{00000001-D584-42ED-A2DC-8560239B0CB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1879.09</c:v>
                </c:pt>
                <c:pt idx="1">
                  <c:v>1525.09</c:v>
                </c:pt>
                <c:pt idx="2">
                  <c:v>1899.78</c:v>
                </c:pt>
                <c:pt idx="3">
                  <c:v>1994.31</c:v>
                </c:pt>
                <c:pt idx="4">
                  <c:v>2063.3200000000002</c:v>
                </c:pt>
              </c:numCache>
            </c:numRef>
          </c:val>
          <c:extLst>
            <c:ext xmlns:c16="http://schemas.microsoft.com/office/drawing/2014/chart" uri="{C3380CC4-5D6E-409C-BE32-E72D297353CC}">
              <c16:uniqueId val="{00000000-F9E0-48F4-B176-3FAF6A58621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588.54999999999995</c:v>
                </c:pt>
                <c:pt idx="1">
                  <c:v>561.54</c:v>
                </c:pt>
                <c:pt idx="2">
                  <c:v>553.77</c:v>
                </c:pt>
                <c:pt idx="3">
                  <c:v>508.64</c:v>
                </c:pt>
                <c:pt idx="4">
                  <c:v>525.22</c:v>
                </c:pt>
              </c:numCache>
            </c:numRef>
          </c:val>
          <c:smooth val="0"/>
          <c:extLst>
            <c:ext xmlns:c16="http://schemas.microsoft.com/office/drawing/2014/chart" uri="{C3380CC4-5D6E-409C-BE32-E72D297353CC}">
              <c16:uniqueId val="{00000001-F9E0-48F4-B176-3FAF6A58621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長浜市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t="str">
        <f>データ!$M$6</f>
        <v>非設置</v>
      </c>
      <c r="AE8" s="49"/>
      <c r="AF8" s="49"/>
      <c r="AG8" s="49"/>
      <c r="AH8" s="49"/>
      <c r="AI8" s="49"/>
      <c r="AJ8" s="49"/>
      <c r="AK8" s="3"/>
      <c r="AL8" s="50">
        <f>データ!S6</f>
        <v>118498</v>
      </c>
      <c r="AM8" s="50"/>
      <c r="AN8" s="50"/>
      <c r="AO8" s="50"/>
      <c r="AP8" s="50"/>
      <c r="AQ8" s="50"/>
      <c r="AR8" s="50"/>
      <c r="AS8" s="50"/>
      <c r="AT8" s="45">
        <f>データ!T6</f>
        <v>681.02</v>
      </c>
      <c r="AU8" s="45"/>
      <c r="AV8" s="45"/>
      <c r="AW8" s="45"/>
      <c r="AX8" s="45"/>
      <c r="AY8" s="45"/>
      <c r="AZ8" s="45"/>
      <c r="BA8" s="45"/>
      <c r="BB8" s="45">
        <f>データ!U6</f>
        <v>174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0.02</v>
      </c>
      <c r="Q10" s="45"/>
      <c r="R10" s="45"/>
      <c r="S10" s="45"/>
      <c r="T10" s="45"/>
      <c r="U10" s="45"/>
      <c r="V10" s="45"/>
      <c r="W10" s="45">
        <f>データ!Q6</f>
        <v>59.45</v>
      </c>
      <c r="X10" s="45"/>
      <c r="Y10" s="45"/>
      <c r="Z10" s="45"/>
      <c r="AA10" s="45"/>
      <c r="AB10" s="45"/>
      <c r="AC10" s="45"/>
      <c r="AD10" s="50">
        <f>データ!R6</f>
        <v>2780</v>
      </c>
      <c r="AE10" s="50"/>
      <c r="AF10" s="50"/>
      <c r="AG10" s="50"/>
      <c r="AH10" s="50"/>
      <c r="AI10" s="50"/>
      <c r="AJ10" s="50"/>
      <c r="AK10" s="2"/>
      <c r="AL10" s="50">
        <f>データ!V6</f>
        <v>23</v>
      </c>
      <c r="AM10" s="50"/>
      <c r="AN10" s="50"/>
      <c r="AO10" s="50"/>
      <c r="AP10" s="50"/>
      <c r="AQ10" s="50"/>
      <c r="AR10" s="50"/>
      <c r="AS10" s="50"/>
      <c r="AT10" s="45">
        <f>データ!W6</f>
        <v>0.03</v>
      </c>
      <c r="AU10" s="45"/>
      <c r="AV10" s="45"/>
      <c r="AW10" s="45"/>
      <c r="AX10" s="45"/>
      <c r="AY10" s="45"/>
      <c r="AZ10" s="45"/>
      <c r="BA10" s="45"/>
      <c r="BB10" s="45">
        <f>データ!X6</f>
        <v>766.67</v>
      </c>
      <c r="BC10" s="45"/>
      <c r="BD10" s="45"/>
      <c r="BE10" s="45"/>
      <c r="BF10" s="45"/>
      <c r="BG10" s="45"/>
      <c r="BH10" s="45"/>
      <c r="BI10" s="45"/>
      <c r="BJ10" s="2"/>
      <c r="BK10" s="2"/>
      <c r="BL10" s="62" t="s">
        <v>22</v>
      </c>
      <c r="BM10" s="6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6" t="s">
        <v>26</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109</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110</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77"/>
      <c r="BM60" s="78"/>
      <c r="BN60" s="78"/>
      <c r="BO60" s="78"/>
      <c r="BP60" s="78"/>
      <c r="BQ60" s="78"/>
      <c r="BR60" s="78"/>
      <c r="BS60" s="78"/>
      <c r="BT60" s="78"/>
      <c r="BU60" s="78"/>
      <c r="BV60" s="78"/>
      <c r="BW60" s="78"/>
      <c r="BX60" s="78"/>
      <c r="BY60" s="78"/>
      <c r="BZ60" s="79"/>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111</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【1,937.22】</v>
      </c>
      <c r="I86" s="26" t="str">
        <f>データ!CA6</f>
        <v>【35.30】</v>
      </c>
      <c r="J86" s="26" t="str">
        <f>データ!CL6</f>
        <v>【521.14】</v>
      </c>
      <c r="K86" s="26" t="str">
        <f>データ!CW6</f>
        <v>【35.75】</v>
      </c>
      <c r="L86" s="26" t="str">
        <f>データ!DH6</f>
        <v>【90.51】</v>
      </c>
      <c r="M86" s="26" t="s">
        <v>43</v>
      </c>
      <c r="N86" s="26" t="s">
        <v>43</v>
      </c>
      <c r="O86" s="26" t="str">
        <f>データ!EO6</f>
        <v>【0.00】</v>
      </c>
    </row>
  </sheetData>
  <sheetProtection algorithmName="SHA-512" hashValue="cPhR5/+8T42b84KiSFgKmtKezasHZfao9FqN7kzWj3Ls7yS/QLgRdUUvJmmUSqwhGVUqYLvkOvtvFQ6kZmpKbA==" saltValue="lXDBuRRsACc7BMd1hncM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0" t="s">
        <v>53</v>
      </c>
      <c r="I3" s="71"/>
      <c r="J3" s="71"/>
      <c r="K3" s="71"/>
      <c r="L3" s="71"/>
      <c r="M3" s="71"/>
      <c r="N3" s="71"/>
      <c r="O3" s="71"/>
      <c r="P3" s="71"/>
      <c r="Q3" s="71"/>
      <c r="R3" s="71"/>
      <c r="S3" s="71"/>
      <c r="T3" s="71"/>
      <c r="U3" s="71"/>
      <c r="V3" s="71"/>
      <c r="W3" s="71"/>
      <c r="X3" s="72"/>
      <c r="Y3" s="76" t="s">
        <v>54</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28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55</v>
      </c>
      <c r="B4" s="30"/>
      <c r="C4" s="30"/>
      <c r="D4" s="30"/>
      <c r="E4" s="30"/>
      <c r="F4" s="30"/>
      <c r="G4" s="30"/>
      <c r="H4" s="73"/>
      <c r="I4" s="74"/>
      <c r="J4" s="74"/>
      <c r="K4" s="74"/>
      <c r="L4" s="74"/>
      <c r="M4" s="74"/>
      <c r="N4" s="74"/>
      <c r="O4" s="74"/>
      <c r="P4" s="74"/>
      <c r="Q4" s="74"/>
      <c r="R4" s="74"/>
      <c r="S4" s="74"/>
      <c r="T4" s="74"/>
      <c r="U4" s="74"/>
      <c r="V4" s="74"/>
      <c r="W4" s="74"/>
      <c r="X4" s="75"/>
      <c r="Y4" s="69" t="s">
        <v>56</v>
      </c>
      <c r="Z4" s="69"/>
      <c r="AA4" s="69"/>
      <c r="AB4" s="69"/>
      <c r="AC4" s="69"/>
      <c r="AD4" s="69"/>
      <c r="AE4" s="69"/>
      <c r="AF4" s="69"/>
      <c r="AG4" s="69"/>
      <c r="AH4" s="69"/>
      <c r="AI4" s="69"/>
      <c r="AJ4" s="69" t="s">
        <v>57</v>
      </c>
      <c r="AK4" s="69"/>
      <c r="AL4" s="69"/>
      <c r="AM4" s="69"/>
      <c r="AN4" s="69"/>
      <c r="AO4" s="69"/>
      <c r="AP4" s="69"/>
      <c r="AQ4" s="69"/>
      <c r="AR4" s="69"/>
      <c r="AS4" s="69"/>
      <c r="AT4" s="69"/>
      <c r="AU4" s="69" t="s">
        <v>58</v>
      </c>
      <c r="AV4" s="69"/>
      <c r="AW4" s="69"/>
      <c r="AX4" s="69"/>
      <c r="AY4" s="69"/>
      <c r="AZ4" s="69"/>
      <c r="BA4" s="69"/>
      <c r="BB4" s="69"/>
      <c r="BC4" s="69"/>
      <c r="BD4" s="69"/>
      <c r="BE4" s="69"/>
      <c r="BF4" s="69" t="s">
        <v>59</v>
      </c>
      <c r="BG4" s="69"/>
      <c r="BH4" s="69"/>
      <c r="BI4" s="69"/>
      <c r="BJ4" s="69"/>
      <c r="BK4" s="69"/>
      <c r="BL4" s="69"/>
      <c r="BM4" s="69"/>
      <c r="BN4" s="69"/>
      <c r="BO4" s="69"/>
      <c r="BP4" s="69"/>
      <c r="BQ4" s="69" t="s">
        <v>60</v>
      </c>
      <c r="BR4" s="69"/>
      <c r="BS4" s="69"/>
      <c r="BT4" s="69"/>
      <c r="BU4" s="69"/>
      <c r="BV4" s="69"/>
      <c r="BW4" s="69"/>
      <c r="BX4" s="69"/>
      <c r="BY4" s="69"/>
      <c r="BZ4" s="69"/>
      <c r="CA4" s="69"/>
      <c r="CB4" s="69" t="s">
        <v>61</v>
      </c>
      <c r="CC4" s="69"/>
      <c r="CD4" s="69"/>
      <c r="CE4" s="69"/>
      <c r="CF4" s="69"/>
      <c r="CG4" s="69"/>
      <c r="CH4" s="69"/>
      <c r="CI4" s="69"/>
      <c r="CJ4" s="69"/>
      <c r="CK4" s="69"/>
      <c r="CL4" s="69"/>
      <c r="CM4" s="69" t="s">
        <v>62</v>
      </c>
      <c r="CN4" s="69"/>
      <c r="CO4" s="69"/>
      <c r="CP4" s="69"/>
      <c r="CQ4" s="69"/>
      <c r="CR4" s="69"/>
      <c r="CS4" s="69"/>
      <c r="CT4" s="69"/>
      <c r="CU4" s="69"/>
      <c r="CV4" s="69"/>
      <c r="CW4" s="69"/>
      <c r="CX4" s="69" t="s">
        <v>63</v>
      </c>
      <c r="CY4" s="69"/>
      <c r="CZ4" s="69"/>
      <c r="DA4" s="69"/>
      <c r="DB4" s="69"/>
      <c r="DC4" s="69"/>
      <c r="DD4" s="69"/>
      <c r="DE4" s="69"/>
      <c r="DF4" s="69"/>
      <c r="DG4" s="69"/>
      <c r="DH4" s="69"/>
      <c r="DI4" s="69" t="s">
        <v>64</v>
      </c>
      <c r="DJ4" s="69"/>
      <c r="DK4" s="69"/>
      <c r="DL4" s="69"/>
      <c r="DM4" s="69"/>
      <c r="DN4" s="69"/>
      <c r="DO4" s="69"/>
      <c r="DP4" s="69"/>
      <c r="DQ4" s="69"/>
      <c r="DR4" s="69"/>
      <c r="DS4" s="69"/>
      <c r="DT4" s="69" t="s">
        <v>65</v>
      </c>
      <c r="DU4" s="69"/>
      <c r="DV4" s="69"/>
      <c r="DW4" s="69"/>
      <c r="DX4" s="69"/>
      <c r="DY4" s="69"/>
      <c r="DZ4" s="69"/>
      <c r="EA4" s="69"/>
      <c r="EB4" s="69"/>
      <c r="EC4" s="69"/>
      <c r="ED4" s="69"/>
      <c r="EE4" s="69" t="s">
        <v>66</v>
      </c>
      <c r="EF4" s="69"/>
      <c r="EG4" s="69"/>
      <c r="EH4" s="69"/>
      <c r="EI4" s="69"/>
      <c r="EJ4" s="69"/>
      <c r="EK4" s="69"/>
      <c r="EL4" s="69"/>
      <c r="EM4" s="69"/>
      <c r="EN4" s="69"/>
      <c r="EO4" s="69"/>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252034</v>
      </c>
      <c r="D6" s="33">
        <f t="shared" si="3"/>
        <v>47</v>
      </c>
      <c r="E6" s="33">
        <f t="shared" si="3"/>
        <v>17</v>
      </c>
      <c r="F6" s="33">
        <f t="shared" si="3"/>
        <v>9</v>
      </c>
      <c r="G6" s="33">
        <f t="shared" si="3"/>
        <v>0</v>
      </c>
      <c r="H6" s="33" t="str">
        <f t="shared" si="3"/>
        <v>滋賀県　長浜市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0.02</v>
      </c>
      <c r="Q6" s="34">
        <f t="shared" si="3"/>
        <v>59.45</v>
      </c>
      <c r="R6" s="34">
        <f t="shared" si="3"/>
        <v>2780</v>
      </c>
      <c r="S6" s="34">
        <f t="shared" si="3"/>
        <v>118498</v>
      </c>
      <c r="T6" s="34">
        <f t="shared" si="3"/>
        <v>681.02</v>
      </c>
      <c r="U6" s="34">
        <f t="shared" si="3"/>
        <v>174</v>
      </c>
      <c r="V6" s="34">
        <f t="shared" si="3"/>
        <v>23</v>
      </c>
      <c r="W6" s="34">
        <f t="shared" si="3"/>
        <v>0.03</v>
      </c>
      <c r="X6" s="34">
        <f t="shared" si="3"/>
        <v>766.67</v>
      </c>
      <c r="Y6" s="35">
        <f>IF(Y7="",NA(),Y7)</f>
        <v>79.42</v>
      </c>
      <c r="Z6" s="35">
        <f t="shared" ref="Z6:AH6" si="4">IF(Z7="",NA(),Z7)</f>
        <v>78.98</v>
      </c>
      <c r="AA6" s="35">
        <f t="shared" si="4"/>
        <v>79.03</v>
      </c>
      <c r="AB6" s="35">
        <f t="shared" si="4"/>
        <v>78.66</v>
      </c>
      <c r="AC6" s="35">
        <f t="shared" si="4"/>
        <v>78.11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4066.67</v>
      </c>
      <c r="BG6" s="35">
        <f t="shared" ref="BG6:BO6" si="7">IF(BG7="",NA(),BG7)</f>
        <v>2974.75</v>
      </c>
      <c r="BH6" s="35">
        <f t="shared" si="7"/>
        <v>4017.49</v>
      </c>
      <c r="BI6" s="35">
        <f t="shared" si="7"/>
        <v>11022.84</v>
      </c>
      <c r="BJ6" s="35">
        <f t="shared" si="7"/>
        <v>8046.8</v>
      </c>
      <c r="BK6" s="35">
        <f t="shared" si="7"/>
        <v>2585.83</v>
      </c>
      <c r="BL6" s="35">
        <f t="shared" si="7"/>
        <v>2464.06</v>
      </c>
      <c r="BM6" s="35">
        <f t="shared" si="7"/>
        <v>1914.94</v>
      </c>
      <c r="BN6" s="35">
        <f t="shared" si="7"/>
        <v>1759.36</v>
      </c>
      <c r="BO6" s="35">
        <f t="shared" si="7"/>
        <v>1837.88</v>
      </c>
      <c r="BP6" s="34" t="str">
        <f>IF(BP7="","",IF(BP7="-","【-】","【"&amp;SUBSTITUTE(TEXT(BP7,"#,##0.00"),"-","△")&amp;"】"))</f>
        <v>【1,937.22】</v>
      </c>
      <c r="BQ6" s="35">
        <f>IF(BQ7="",NA(),BQ7)</f>
        <v>7.74</v>
      </c>
      <c r="BR6" s="35">
        <f t="shared" ref="BR6:BZ6" si="8">IF(BR7="",NA(),BR7)</f>
        <v>9.4700000000000006</v>
      </c>
      <c r="BS6" s="35">
        <f t="shared" si="8"/>
        <v>8.73</v>
      </c>
      <c r="BT6" s="35">
        <f t="shared" si="8"/>
        <v>9.24</v>
      </c>
      <c r="BU6" s="35">
        <f t="shared" si="8"/>
        <v>8.6</v>
      </c>
      <c r="BV6" s="35">
        <f t="shared" si="8"/>
        <v>31.45</v>
      </c>
      <c r="BW6" s="35">
        <f t="shared" si="8"/>
        <v>32.909999999999997</v>
      </c>
      <c r="BX6" s="35">
        <f t="shared" si="8"/>
        <v>34.020000000000003</v>
      </c>
      <c r="BY6" s="35">
        <f t="shared" si="8"/>
        <v>37.200000000000003</v>
      </c>
      <c r="BZ6" s="35">
        <f t="shared" si="8"/>
        <v>35.03</v>
      </c>
      <c r="CA6" s="34" t="str">
        <f>IF(CA7="","",IF(CA7="-","【-】","【"&amp;SUBSTITUTE(TEXT(CA7,"#,##0.00"),"-","△")&amp;"】"))</f>
        <v>【35.30】</v>
      </c>
      <c r="CB6" s="35">
        <f>IF(CB7="",NA(),CB7)</f>
        <v>1879.09</v>
      </c>
      <c r="CC6" s="35">
        <f t="shared" ref="CC6:CK6" si="9">IF(CC7="",NA(),CC7)</f>
        <v>1525.09</v>
      </c>
      <c r="CD6" s="35">
        <f t="shared" si="9"/>
        <v>1899.78</v>
      </c>
      <c r="CE6" s="35">
        <f t="shared" si="9"/>
        <v>1994.31</v>
      </c>
      <c r="CF6" s="35">
        <f t="shared" si="9"/>
        <v>2063.3200000000002</v>
      </c>
      <c r="CG6" s="35">
        <f t="shared" si="9"/>
        <v>588.54999999999995</v>
      </c>
      <c r="CH6" s="35">
        <f t="shared" si="9"/>
        <v>561.54</v>
      </c>
      <c r="CI6" s="35">
        <f t="shared" si="9"/>
        <v>553.77</v>
      </c>
      <c r="CJ6" s="35">
        <f t="shared" si="9"/>
        <v>508.64</v>
      </c>
      <c r="CK6" s="35">
        <f t="shared" si="9"/>
        <v>525.22</v>
      </c>
      <c r="CL6" s="34" t="str">
        <f>IF(CL7="","",IF(CL7="-","【-】","【"&amp;SUBSTITUTE(TEXT(CL7,"#,##0.00"),"-","△")&amp;"】"))</f>
        <v>【521.14】</v>
      </c>
      <c r="CM6" s="35">
        <f>IF(CM7="",NA(),CM7)</f>
        <v>25</v>
      </c>
      <c r="CN6" s="35">
        <f t="shared" ref="CN6:CV6" si="10">IF(CN7="",NA(),CN7)</f>
        <v>25</v>
      </c>
      <c r="CO6" s="35">
        <f t="shared" si="10"/>
        <v>45</v>
      </c>
      <c r="CP6" s="35">
        <f t="shared" si="10"/>
        <v>45</v>
      </c>
      <c r="CQ6" s="35">
        <f t="shared" si="10"/>
        <v>45</v>
      </c>
      <c r="CR6" s="35">
        <f t="shared" si="10"/>
        <v>37.950000000000003</v>
      </c>
      <c r="CS6" s="35">
        <f t="shared" si="10"/>
        <v>34.92</v>
      </c>
      <c r="CT6" s="35">
        <f t="shared" si="10"/>
        <v>36.44</v>
      </c>
      <c r="CU6" s="35">
        <f t="shared" si="10"/>
        <v>34.29</v>
      </c>
      <c r="CV6" s="35">
        <f t="shared" si="10"/>
        <v>35.340000000000003</v>
      </c>
      <c r="CW6" s="34" t="str">
        <f>IF(CW7="","",IF(CW7="-","【-】","【"&amp;SUBSTITUTE(TEXT(CW7,"#,##0.00"),"-","△")&amp;"】"))</f>
        <v>【35.75】</v>
      </c>
      <c r="CX6" s="35">
        <f>IF(CX7="",NA(),CX7)</f>
        <v>100</v>
      </c>
      <c r="CY6" s="35">
        <f t="shared" ref="CY6:DG6" si="11">IF(CY7="",NA(),CY7)</f>
        <v>100</v>
      </c>
      <c r="CZ6" s="35">
        <f t="shared" si="11"/>
        <v>100</v>
      </c>
      <c r="DA6" s="35">
        <f t="shared" si="11"/>
        <v>100</v>
      </c>
      <c r="DB6" s="35">
        <f t="shared" si="11"/>
        <v>100</v>
      </c>
      <c r="DC6" s="35">
        <f t="shared" si="11"/>
        <v>88.2</v>
      </c>
      <c r="DD6" s="35">
        <f t="shared" si="11"/>
        <v>88.64</v>
      </c>
      <c r="DE6" s="35">
        <f t="shared" si="11"/>
        <v>89.93</v>
      </c>
      <c r="DF6" s="35">
        <f t="shared" si="11"/>
        <v>89.88</v>
      </c>
      <c r="DG6" s="35">
        <f t="shared" si="11"/>
        <v>91.52</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4">
        <f t="shared" si="14"/>
        <v>0</v>
      </c>
      <c r="EL6" s="35">
        <f t="shared" si="14"/>
        <v>0.01</v>
      </c>
      <c r="EM6" s="34">
        <f t="shared" si="14"/>
        <v>0</v>
      </c>
      <c r="EN6" s="34">
        <f t="shared" si="14"/>
        <v>0</v>
      </c>
      <c r="EO6" s="34" t="str">
        <f>IF(EO7="","",IF(EO7="-","【-】","【"&amp;SUBSTITUTE(TEXT(EO7,"#,##0.00"),"-","△")&amp;"】"))</f>
        <v>【0.00】</v>
      </c>
    </row>
    <row r="7" spans="1:145" s="36" customFormat="1" x14ac:dyDescent="0.15">
      <c r="A7" s="28"/>
      <c r="B7" s="37">
        <v>2018</v>
      </c>
      <c r="C7" s="37">
        <v>252034</v>
      </c>
      <c r="D7" s="37">
        <v>47</v>
      </c>
      <c r="E7" s="37">
        <v>17</v>
      </c>
      <c r="F7" s="37">
        <v>9</v>
      </c>
      <c r="G7" s="37">
        <v>0</v>
      </c>
      <c r="H7" s="37" t="s">
        <v>96</v>
      </c>
      <c r="I7" s="37" t="s">
        <v>97</v>
      </c>
      <c r="J7" s="37" t="s">
        <v>98</v>
      </c>
      <c r="K7" s="37" t="s">
        <v>99</v>
      </c>
      <c r="L7" s="37" t="s">
        <v>100</v>
      </c>
      <c r="M7" s="37" t="s">
        <v>101</v>
      </c>
      <c r="N7" s="38" t="s">
        <v>102</v>
      </c>
      <c r="O7" s="38" t="s">
        <v>103</v>
      </c>
      <c r="P7" s="38">
        <v>0.02</v>
      </c>
      <c r="Q7" s="38">
        <v>59.45</v>
      </c>
      <c r="R7" s="38">
        <v>2780</v>
      </c>
      <c r="S7" s="38">
        <v>118498</v>
      </c>
      <c r="T7" s="38">
        <v>681.02</v>
      </c>
      <c r="U7" s="38">
        <v>174</v>
      </c>
      <c r="V7" s="38">
        <v>23</v>
      </c>
      <c r="W7" s="38">
        <v>0.03</v>
      </c>
      <c r="X7" s="38">
        <v>766.67</v>
      </c>
      <c r="Y7" s="38">
        <v>79.42</v>
      </c>
      <c r="Z7" s="38">
        <v>78.98</v>
      </c>
      <c r="AA7" s="38">
        <v>79.03</v>
      </c>
      <c r="AB7" s="38">
        <v>78.66</v>
      </c>
      <c r="AC7" s="38">
        <v>78.11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4066.67</v>
      </c>
      <c r="BG7" s="38">
        <v>2974.75</v>
      </c>
      <c r="BH7" s="38">
        <v>4017.49</v>
      </c>
      <c r="BI7" s="38">
        <v>11022.84</v>
      </c>
      <c r="BJ7" s="38">
        <v>8046.8</v>
      </c>
      <c r="BK7" s="38">
        <v>2585.83</v>
      </c>
      <c r="BL7" s="38">
        <v>2464.06</v>
      </c>
      <c r="BM7" s="38">
        <v>1914.94</v>
      </c>
      <c r="BN7" s="38">
        <v>1759.36</v>
      </c>
      <c r="BO7" s="38">
        <v>1837.88</v>
      </c>
      <c r="BP7" s="38">
        <v>1937.22</v>
      </c>
      <c r="BQ7" s="38">
        <v>7.74</v>
      </c>
      <c r="BR7" s="38">
        <v>9.4700000000000006</v>
      </c>
      <c r="BS7" s="38">
        <v>8.73</v>
      </c>
      <c r="BT7" s="38">
        <v>9.24</v>
      </c>
      <c r="BU7" s="38">
        <v>8.6</v>
      </c>
      <c r="BV7" s="38">
        <v>31.45</v>
      </c>
      <c r="BW7" s="38">
        <v>32.909999999999997</v>
      </c>
      <c r="BX7" s="38">
        <v>34.020000000000003</v>
      </c>
      <c r="BY7" s="38">
        <v>37.200000000000003</v>
      </c>
      <c r="BZ7" s="38">
        <v>35.03</v>
      </c>
      <c r="CA7" s="38">
        <v>35.299999999999997</v>
      </c>
      <c r="CB7" s="38">
        <v>1879.09</v>
      </c>
      <c r="CC7" s="38">
        <v>1525.09</v>
      </c>
      <c r="CD7" s="38">
        <v>1899.78</v>
      </c>
      <c r="CE7" s="38">
        <v>1994.31</v>
      </c>
      <c r="CF7" s="38">
        <v>2063.3200000000002</v>
      </c>
      <c r="CG7" s="38">
        <v>588.54999999999995</v>
      </c>
      <c r="CH7" s="38">
        <v>561.54</v>
      </c>
      <c r="CI7" s="38">
        <v>553.77</v>
      </c>
      <c r="CJ7" s="38">
        <v>508.64</v>
      </c>
      <c r="CK7" s="38">
        <v>525.22</v>
      </c>
      <c r="CL7" s="38">
        <v>521.14</v>
      </c>
      <c r="CM7" s="38">
        <v>25</v>
      </c>
      <c r="CN7" s="38">
        <v>25</v>
      </c>
      <c r="CO7" s="38">
        <v>45</v>
      </c>
      <c r="CP7" s="38">
        <v>45</v>
      </c>
      <c r="CQ7" s="38">
        <v>45</v>
      </c>
      <c r="CR7" s="38">
        <v>37.950000000000003</v>
      </c>
      <c r="CS7" s="38">
        <v>34.92</v>
      </c>
      <c r="CT7" s="38">
        <v>36.44</v>
      </c>
      <c r="CU7" s="38">
        <v>34.29</v>
      </c>
      <c r="CV7" s="38">
        <v>35.340000000000003</v>
      </c>
      <c r="CW7" s="38">
        <v>35.75</v>
      </c>
      <c r="CX7" s="38">
        <v>100</v>
      </c>
      <c r="CY7" s="38">
        <v>100</v>
      </c>
      <c r="CZ7" s="38">
        <v>100</v>
      </c>
      <c r="DA7" s="38">
        <v>100</v>
      </c>
      <c r="DB7" s="38">
        <v>100</v>
      </c>
      <c r="DC7" s="38">
        <v>88.2</v>
      </c>
      <c r="DD7" s="38">
        <v>88.64</v>
      </c>
      <c r="DE7" s="38">
        <v>89.93</v>
      </c>
      <c r="DF7" s="38">
        <v>89.88</v>
      </c>
      <c r="DG7" s="38">
        <v>91.52</v>
      </c>
      <c r="DH7" s="38">
        <v>90.51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v>
      </c>
      <c r="EL7" s="38">
        <v>0.01</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山﨑 正雄</cp:lastModifiedBy>
  <dcterms:created xsi:type="dcterms:W3CDTF">2019-12-05T05:27:11Z</dcterms:created>
  <dcterms:modified xsi:type="dcterms:W3CDTF">2020-02-04T05:04:05Z</dcterms:modified>
  <cp:category/>
</cp:coreProperties>
</file>