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農林水産課\01.農村整備係【共通ﾌｫﾙﾀﾞ】\223.地方公営企業関係\H31地方公営企業関係\2 調査関係\09 公営企業に係る経営比較分析表の分析等について\"/>
    </mc:Choice>
  </mc:AlternateContent>
  <workbookProtection workbookAlgorithmName="SHA-512" workbookHashValue="TGsM4P+ACrD378kZ+ulIkfa52lxzPvtcV5rW+FI6/IEvvjdpZp9gJ2x4PeFTO64CnuRJu1S7byLLRRjB0IUasA==" workbookSaltValue="qTdKTzdS/b12fgRHT+yk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<sst xmlns="http://schemas.openxmlformats.org/spreadsheetml/2006/main" count="228" uniqueCount="114">
  <si>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</si>
  <si>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</si>
  <si>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</si>
  <si>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</si>
  <si>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</si>
  <si>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</si>
  <si>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</si>
  <si>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</si>
  <si>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</si>
  <si>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</si>
  <si>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</si>
  <si>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</si>
  <si>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</si>
  <si>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</si>
  <si>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</si>
  <si>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</si>
  <si>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</si>
  <si>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</si>
  <si>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</si>
  <si>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</si>
  <si>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</si>
  <si>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</si>
  <si>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</si>
  <si>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</si>
  <si>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</si>
  <si>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</si>
  <si>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</si>
  <si>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</si>
  <si>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</si>
  <si>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</si>
  <si>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</si>
  <si>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</si>
  <si>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</si>
  <si>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</si>
  <si>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</si>
  <si>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</si>
  <si>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</si>
  <si>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</si>
  <si>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</si>
  <si>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</si>
  <si>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</si>
  <si>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</si>
  <si>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</si>
  <si>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</si>
  <si>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</si>
  <si>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</si>
  <si>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</si>
  <si>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</si>
  <si>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</si>
  <si>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</si>
  <si>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</si>
  <si>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</si>
  <si>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</si>
  <si>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</si>
  <si>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</si>
  <si>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</si>
  <si>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</si>
  <si>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</si>
  <si>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</si>
  <si>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</si>
  <si>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</si>
  <si>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</si>
  <si>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</si>
  <si>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</si>
  <si>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</si>
  <si>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</si>
  <si>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</si>
  <si>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</si>
  <si>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</si>
  <si>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</si>
  <si>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</si>
  <si>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</si>
  <si>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</si>
  <si>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</si>
  <si>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</si>
  <si>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</si>
  <si>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</si>
  <si>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</si>
  <si>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</si>
  <si>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</si>
  <si>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</si>
  <si>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</si>
  <si>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</si>
  <si>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</si>
  <si>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</si>
  <si>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</si>
  <si>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</si>
  <si>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</si>
  <si>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</si>
  <si>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</si>
  <si>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</si>
  <si>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</si>
  <si>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</si>
  <si>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</si>
  <si>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</si>
  <si>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</si>
  <si>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</si>
  <si>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</si>
  <si>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</si>
  <si>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</si>
  <si>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</si>
  <si>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</si>
  <si>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</si>
  <si>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</si>
  <si>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</si>
  <si>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</si>
  <si>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</si>
  <si>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</si>
  <si>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</si>
  <si>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</si>
  <si>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</si>
  <si>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将来、公共下水道への接続を想定しているため、老朽化対策は必要最低限の取組みにとどまっている。</t>
    <rPh sb="1" eb="3">
      <t>ショウライ</t>
    </rPh>
    <rPh sb="4" eb="6">
      <t>コウキョウ</t>
    </rPh>
    <rPh sb="6" eb="9">
      <t>ゲスイドウ</t>
    </rPh>
    <rPh sb="11" eb="13">
      <t>セツゾク</t>
    </rPh>
    <rPh sb="14" eb="16">
      <t>ソウテイ</t>
    </rPh>
    <rPh sb="23" eb="26">
      <t>ロウキュウカ</t>
    </rPh>
    <rPh sb="26" eb="28">
      <t>タイサク</t>
    </rPh>
    <rPh sb="29" eb="31">
      <t>ヒツヨウ</t>
    </rPh>
    <rPh sb="31" eb="34">
      <t>サイテイゲン</t>
    </rPh>
    <rPh sb="35" eb="37">
      <t>トリク</t>
    </rPh>
    <phoneticPr fontId="4"/>
  </si>
  <si>
    <t>　経営の健全性・効率性に関しては、類似団体平均と比べて良好であるが、経費回収率が100%を大きく下回っていることから、汚水処理にかかる経費の効率化が必要となる。そのため、将来は公共下水道への接続を想定しており、接続完了までは計画的な老朽化対策を必要最低限の範囲で講じる必要があると考えられる。</t>
    <rPh sb="1" eb="3">
      <t>ケイエイ</t>
    </rPh>
    <rPh sb="4" eb="7">
      <t>ケンゼンセイ</t>
    </rPh>
    <rPh sb="8" eb="11">
      <t>コウリツセイ</t>
    </rPh>
    <rPh sb="12" eb="13">
      <t>カン</t>
    </rPh>
    <rPh sb="17" eb="19">
      <t>ルイジ</t>
    </rPh>
    <rPh sb="19" eb="21">
      <t>ダンタイ</t>
    </rPh>
    <rPh sb="21" eb="23">
      <t>ヘイキン</t>
    </rPh>
    <rPh sb="24" eb="25">
      <t>クラ</t>
    </rPh>
    <rPh sb="27" eb="29">
      <t>リョウコウ</t>
    </rPh>
    <rPh sb="34" eb="36">
      <t>ケイヒ</t>
    </rPh>
    <rPh sb="36" eb="38">
      <t>カイシュウ</t>
    </rPh>
    <rPh sb="38" eb="39">
      <t>リツ</t>
    </rPh>
    <rPh sb="45" eb="46">
      <t>オオ</t>
    </rPh>
    <rPh sb="48" eb="50">
      <t>シタマワ</t>
    </rPh>
    <rPh sb="59" eb="61">
      <t>オスイ</t>
    </rPh>
    <rPh sb="61" eb="63">
      <t>ショリ</t>
    </rPh>
    <rPh sb="67" eb="69">
      <t>ケイヒ</t>
    </rPh>
    <rPh sb="70" eb="73">
      <t>コウリツカ</t>
    </rPh>
    <rPh sb="74" eb="76">
      <t>ヒツヨウ</t>
    </rPh>
    <rPh sb="85" eb="87">
      <t>ショウライ</t>
    </rPh>
    <rPh sb="88" eb="90">
      <t>コウキョウ</t>
    </rPh>
    <rPh sb="90" eb="93">
      <t>ゲスイドウ</t>
    </rPh>
    <rPh sb="95" eb="97">
      <t>セツゾク</t>
    </rPh>
    <rPh sb="98" eb="100">
      <t>ソウテイ</t>
    </rPh>
    <rPh sb="105" eb="107">
      <t>セツゾク</t>
    </rPh>
    <rPh sb="107" eb="109">
      <t>カンリョウ</t>
    </rPh>
    <rPh sb="112" eb="115">
      <t>ケイカクテキ</t>
    </rPh>
    <rPh sb="116" eb="119">
      <t>ロウキュウカ</t>
    </rPh>
    <rPh sb="119" eb="121">
      <t>タイサク</t>
    </rPh>
    <rPh sb="122" eb="124">
      <t>ヒツヨウ</t>
    </rPh>
    <rPh sb="124" eb="127">
      <t>サイテイゲン</t>
    </rPh>
    <rPh sb="128" eb="130">
      <t>ハンイ</t>
    </rPh>
    <rPh sb="131" eb="132">
      <t>コウ</t>
    </rPh>
    <rPh sb="134" eb="136">
      <t>ヒツヨウ</t>
    </rPh>
    <rPh sb="140" eb="141">
      <t>カンガ</t>
    </rPh>
    <phoneticPr fontId="4"/>
  </si>
  <si>
    <t>①収益的収支比率はH26では60.11%であったのに対してH30年度は56.30%であった。原因は、区域内人口の減少に伴う使用料収入の減少と、設備修繕等の維持管理経費の増加であると考えられる。
④企業債残高対事業規模比率は類似団体平均と比べて低く良好である。
⑤経費回収率は類似団体平均と比べると高いが、100%を大きく下回っているため、今後は公共下水道の使用料とのバランスを取り、適正な料金水準への改定も検討していく必要があると考えられる。
⑥汚水処理原価は類似団体平均と比べて低く良好である。
⑦施設使用率は類似団体平均より高い。
⑧水洗化率は類似団体平均と比べて高く良好である。</t>
    <rPh sb="1" eb="4">
      <t>シュウエキテキ</t>
    </rPh>
    <rPh sb="4" eb="6">
      <t>シュウシ</t>
    </rPh>
    <rPh sb="6" eb="8">
      <t>ヒリツ</t>
    </rPh>
    <rPh sb="26" eb="27">
      <t>タイ</t>
    </rPh>
    <rPh sb="32" eb="34">
      <t>ネンド</t>
    </rPh>
    <rPh sb="46" eb="48">
      <t>ゲンイン</t>
    </rPh>
    <rPh sb="50" eb="52">
      <t>クイキ</t>
    </rPh>
    <rPh sb="52" eb="53">
      <t>ナイ</t>
    </rPh>
    <rPh sb="53" eb="55">
      <t>ジンコウ</t>
    </rPh>
    <rPh sb="56" eb="58">
      <t>ゲンショウ</t>
    </rPh>
    <rPh sb="59" eb="60">
      <t>トモナ</t>
    </rPh>
    <rPh sb="61" eb="63">
      <t>シヨウ</t>
    </rPh>
    <rPh sb="63" eb="64">
      <t>リョウ</t>
    </rPh>
    <rPh sb="64" eb="66">
      <t>シュウニュウ</t>
    </rPh>
    <rPh sb="67" eb="69">
      <t>ゲンショウ</t>
    </rPh>
    <rPh sb="71" eb="73">
      <t>セツビ</t>
    </rPh>
    <rPh sb="73" eb="75">
      <t>シュウゼン</t>
    </rPh>
    <rPh sb="75" eb="76">
      <t>ナド</t>
    </rPh>
    <rPh sb="77" eb="79">
      <t>イジ</t>
    </rPh>
    <rPh sb="79" eb="81">
      <t>カンリ</t>
    </rPh>
    <rPh sb="81" eb="83">
      <t>ケイヒ</t>
    </rPh>
    <rPh sb="84" eb="86">
      <t>ゾウカ</t>
    </rPh>
    <rPh sb="90" eb="91">
      <t>カンガ</t>
    </rPh>
    <rPh sb="99" eb="101">
      <t>キギョウ</t>
    </rPh>
    <rPh sb="101" eb="102">
      <t>サイ</t>
    </rPh>
    <rPh sb="102" eb="104">
      <t>ザンダカ</t>
    </rPh>
    <rPh sb="104" eb="105">
      <t>タイ</t>
    </rPh>
    <rPh sb="105" eb="107">
      <t>ジギョウ</t>
    </rPh>
    <rPh sb="107" eb="109">
      <t>キボ</t>
    </rPh>
    <rPh sb="109" eb="111">
      <t>ヒリツ</t>
    </rPh>
    <rPh sb="112" eb="114">
      <t>ルイジ</t>
    </rPh>
    <rPh sb="114" eb="116">
      <t>ダンタイ</t>
    </rPh>
    <rPh sb="116" eb="118">
      <t>ヘイキン</t>
    </rPh>
    <rPh sb="119" eb="120">
      <t>クラ</t>
    </rPh>
    <rPh sb="122" eb="123">
      <t>ヒク</t>
    </rPh>
    <rPh sb="124" eb="126">
      <t>リョウコウ</t>
    </rPh>
    <rPh sb="133" eb="135">
      <t>ケイヒ</t>
    </rPh>
    <rPh sb="135" eb="137">
      <t>カイシュウ</t>
    </rPh>
    <rPh sb="137" eb="138">
      <t>リツ</t>
    </rPh>
    <rPh sb="139" eb="141">
      <t>ルイジ</t>
    </rPh>
    <rPh sb="141" eb="143">
      <t>ダンタイ</t>
    </rPh>
    <rPh sb="143" eb="145">
      <t>ヘイキン</t>
    </rPh>
    <rPh sb="146" eb="147">
      <t>クラ</t>
    </rPh>
    <rPh sb="150" eb="151">
      <t>タカ</t>
    </rPh>
    <rPh sb="159" eb="160">
      <t>オオ</t>
    </rPh>
    <rPh sb="162" eb="164">
      <t>シタマワ</t>
    </rPh>
    <rPh sb="171" eb="173">
      <t>コンゴ</t>
    </rPh>
    <rPh sb="174" eb="176">
      <t>コウキョウ</t>
    </rPh>
    <rPh sb="176" eb="179">
      <t>ゲスイドウ</t>
    </rPh>
    <rPh sb="180" eb="182">
      <t>シヨウ</t>
    </rPh>
    <rPh sb="182" eb="183">
      <t>リョウ</t>
    </rPh>
    <rPh sb="190" eb="191">
      <t>ト</t>
    </rPh>
    <rPh sb="193" eb="195">
      <t>テキセイ</t>
    </rPh>
    <rPh sb="196" eb="198">
      <t>リョウキン</t>
    </rPh>
    <rPh sb="198" eb="200">
      <t>スイジュン</t>
    </rPh>
    <rPh sb="202" eb="204">
      <t>カイテイ</t>
    </rPh>
    <rPh sb="205" eb="207">
      <t>ケントウ</t>
    </rPh>
    <rPh sb="211" eb="213">
      <t>ヒツヨウ</t>
    </rPh>
    <rPh sb="217" eb="218">
      <t>カンガ</t>
    </rPh>
    <rPh sb="226" eb="228">
      <t>オスイ</t>
    </rPh>
    <rPh sb="228" eb="230">
      <t>ショリ</t>
    </rPh>
    <rPh sb="230" eb="232">
      <t>ゲンカ</t>
    </rPh>
    <rPh sb="233" eb="235">
      <t>ルイジ</t>
    </rPh>
    <rPh sb="235" eb="237">
      <t>ダンタイ</t>
    </rPh>
    <rPh sb="237" eb="239">
      <t>ヘイキン</t>
    </rPh>
    <rPh sb="240" eb="241">
      <t>クラ</t>
    </rPh>
    <rPh sb="243" eb="244">
      <t>ヒク</t>
    </rPh>
    <rPh sb="245" eb="247">
      <t>リョウコウ</t>
    </rPh>
    <rPh sb="254" eb="256">
      <t>シセツ</t>
    </rPh>
    <rPh sb="256" eb="258">
      <t>シヨウ</t>
    </rPh>
    <rPh sb="258" eb="259">
      <t>リツ</t>
    </rPh>
    <rPh sb="260" eb="262">
      <t>ルイジ</t>
    </rPh>
    <rPh sb="262" eb="264">
      <t>ダンタイ</t>
    </rPh>
    <rPh sb="264" eb="266">
      <t>ヘイキン</t>
    </rPh>
    <rPh sb="268" eb="269">
      <t>タカ</t>
    </rPh>
    <rPh sb="274" eb="277">
      <t>スイセンカ</t>
    </rPh>
    <rPh sb="277" eb="278">
      <t>リツ</t>
    </rPh>
    <rPh sb="279" eb="281">
      <t>ルイジ</t>
    </rPh>
    <rPh sb="281" eb="283">
      <t>ダンタイ</t>
    </rPh>
    <rPh sb="283" eb="285">
      <t>ヘイキン</t>
    </rPh>
    <rPh sb="286" eb="287">
      <t>クラ</t>
    </rPh>
    <rPh sb="289" eb="290">
      <t>タカ</t>
    </rPh>
    <rPh sb="291" eb="293">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</si>
</sst>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8B-45E1-93F9-20A8DC7E48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98B-45E1-93F9-20A8DC7E48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63.12</c:v>
                </c:pt>
                <c:pt idx="1">
                  <c:v>61.45</c:v>
                </c:pt>
                <c:pt idx="2">
                  <c:v>62.11</c:v>
                </c:pt>
                <c:pt idx="3">
                  <c:v>60.87</c:v>
                </c:pt>
                <c:pt idx="4">
                  <c:v>59.68</c:v>
                </c:pt>
              </c:numCache>
            </c:numRef>
          </c:val>
          <c:extLst>
            <c:ext xmlns:c16="http://schemas.microsoft.com/office/drawing/2014/chart" uri="{C3380CC4-5D6E-409C-BE32-E72D297353CC}">
              <c16:uniqueId val="{00000000-151D-44DE-BD9E-C748CEACF6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51D-44DE-BD9E-C748CEACF6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97.46</c:v>
                </c:pt>
                <c:pt idx="1">
                  <c:v>98.32</c:v>
                </c:pt>
                <c:pt idx="2">
                  <c:v>97.95</c:v>
                </c:pt>
                <c:pt idx="3">
                  <c:v>98.16</c:v>
                </c:pt>
                <c:pt idx="4">
                  <c:v>98.17</c:v>
                </c:pt>
              </c:numCache>
            </c:numRef>
          </c:val>
          <c:extLst>
            <c:ext xmlns:c16="http://schemas.microsoft.com/office/drawing/2014/chart" uri="{C3380CC4-5D6E-409C-BE32-E72D297353CC}">
              <c16:uniqueId val="{00000000-4074-4DD7-83B6-1F2BD28C5D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074-4DD7-83B6-1F2BD28C5D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60.11</c:v>
                </c:pt>
                <c:pt idx="1">
                  <c:v>58.97</c:v>
                </c:pt>
                <c:pt idx="2">
                  <c:v>58.31</c:v>
                </c:pt>
                <c:pt idx="3">
                  <c:v>55.82</c:v>
                </c:pt>
                <c:pt idx="4">
                  <c:v>56.3</c:v>
                </c:pt>
              </c:numCache>
            </c:numRef>
          </c:val>
          <c:extLst>
            <c:ext xmlns:c16="http://schemas.microsoft.com/office/drawing/2014/chart" uri="{C3380CC4-5D6E-409C-BE32-E72D297353CC}">
              <c16:uniqueId val="{00000000-E206-4403-B48E-73F37972B7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6-4403-B48E-73F37972B7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B4-4385-B880-21CD78D42A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B4-4385-B880-21CD78D42A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5-4EEE-853B-AF885D9310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5-4EEE-853B-AF885D9310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0-4AFA-B610-9434C4E30A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0-4AFA-B610-9434C4E30A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EE-49F4-A33E-125BBF8124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E-49F4-A33E-125BBF8124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127.4</c:v>
                </c:pt>
                <c:pt idx="1">
                  <c:v>115.57</c:v>
                </c:pt>
                <c:pt idx="2">
                  <c:v>105.11</c:v>
                </c:pt>
                <c:pt idx="3">
                  <c:v>92.89</c:v>
                </c:pt>
                <c:pt idx="4">
                  <c:v>85.2</c:v>
                </c:pt>
              </c:numCache>
            </c:numRef>
          </c:val>
          <c:extLst>
            <c:ext xmlns:c16="http://schemas.microsoft.com/office/drawing/2014/chart" uri="{C3380CC4-5D6E-409C-BE32-E72D297353CC}">
              <c16:uniqueId val="{00000000-06CC-47FC-A681-0B61096524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6CC-47FC-A681-0B61096524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64.44</c:v>
                </c:pt>
                <c:pt idx="1">
                  <c:v>63.19</c:v>
                </c:pt>
                <c:pt idx="2">
                  <c:v>59.21</c:v>
                </c:pt>
                <c:pt idx="3">
                  <c:v>62.96</c:v>
                </c:pt>
                <c:pt idx="4">
                  <c:v>55.15</c:v>
                </c:pt>
              </c:numCache>
            </c:numRef>
          </c:val>
          <c:extLst>
            <c:ext xmlns:c16="http://schemas.microsoft.com/office/drawing/2014/chart" uri="{C3380CC4-5D6E-409C-BE32-E72D297353CC}">
              <c16:uniqueId val="{00000000-7AA6-40EF-9FF9-AC630AEF1E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AA6-40EF-9FF9-AC630AEF1E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210.56</c:v>
                </c:pt>
                <c:pt idx="1">
                  <c:v>221.36</c:v>
                </c:pt>
                <c:pt idx="2">
                  <c:v>230.6</c:v>
                </c:pt>
                <c:pt idx="3">
                  <c:v>220.7</c:v>
                </c:pt>
                <c:pt idx="4">
                  <c:v>256.3</c:v>
                </c:pt>
              </c:numCache>
            </c:numRef>
          </c:val>
          <c:extLst>
            <c:ext xmlns:c16="http://schemas.microsoft.com/office/drawing/2014/chart" uri="{C3380CC4-5D6E-409C-BE32-E72D297353CC}">
              <c16:uniqueId val="{00000000-414E-4AEB-A137-70604033CB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14E-4AEB-A137-70604033CB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彦根市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113171</v>
      </c>
      <c r="AM8" s="68"/>
      <c r="AN8" s="68"/>
      <c r="AO8" s="68"/>
      <c r="AP8" s="68"/>
      <c r="AQ8" s="68"/>
      <c r="AR8" s="68"/>
      <c r="AS8" s="68"/>
      <c r="AT8" s="67">
        <f>データ!T6</f>
        <v>196.87</v>
      </c>
      <c r="AU8" s="67"/>
      <c r="AV8" s="67"/>
      <c r="AW8" s="67"/>
      <c r="AX8" s="67"/>
      <c r="AY8" s="67"/>
      <c r="AZ8" s="67"/>
      <c r="BA8" s="67"/>
      <c r="BB8" s="67">
        <f>データ!U6</f>
        <v>574.85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3.81</v>
      </c>
      <c r="Q10" s="67"/>
      <c r="R10" s="67"/>
      <c r="S10" s="67"/>
      <c r="T10" s="67"/>
      <c r="U10" s="67"/>
      <c r="V10" s="67"/>
      <c r="W10" s="67">
        <f>データ!Q6</f>
        <v>100</v>
      </c>
      <c r="X10" s="67"/>
      <c r="Y10" s="67"/>
      <c r="Z10" s="67"/>
      <c r="AA10" s="67"/>
      <c r="AB10" s="67"/>
      <c r="AC10" s="67"/>
      <c r="AD10" s="68">
        <f>データ!R6</f>
        <v>3877</v>
      </c>
      <c r="AE10" s="68"/>
      <c r="AF10" s="68"/>
      <c r="AG10" s="68"/>
      <c r="AH10" s="68"/>
      <c r="AI10" s="68"/>
      <c r="AJ10" s="68"/>
      <c r="AK10" s="2"/>
      <c r="AL10" s="68">
        <f>データ!V6</f>
        <v>4310</v>
      </c>
      <c r="AM10" s="68"/>
      <c r="AN10" s="68"/>
      <c r="AO10" s="68"/>
      <c r="AP10" s="68"/>
      <c r="AQ10" s="68"/>
      <c r="AR10" s="68"/>
      <c r="AS10" s="68"/>
      <c r="AT10" s="67">
        <f>データ!W6</f>
        <v>1.55</v>
      </c>
      <c r="AU10" s="67"/>
      <c r="AV10" s="67"/>
      <c r="AW10" s="67"/>
      <c r="AX10" s="67"/>
      <c r="AY10" s="67"/>
      <c r="AZ10" s="67"/>
      <c r="BA10" s="67"/>
      <c r="BB10" s="67">
        <f>データ!X6</f>
        <v>2780.65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zwq4pN5sBbZHWnxX05A/QAUAcLIZRm7feQ4MKVn4XmksM20yaghFmhBYFLtf7+YXJ/zas+HMrVkPY77U6hyP/w==" saltValue="I/YpW4aAkladl/nHpkoF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252026</v>
      </c>
      <c r="D6" s="33">
        <f t="shared" si="3"/>
        <v>47</v>
      </c>
      <c r="E6" s="33">
        <f t="shared" si="3"/>
        <v>17</v>
      </c>
      <c r="F6" s="33">
        <f t="shared" si="3"/>
        <v>5</v>
      </c>
      <c r="G6" s="33">
        <f t="shared" si="3"/>
        <v>0</v>
      </c>
      <c r="H6" s="33" t="str">
        <f t="shared" si="3"/>
        <v>滋賀県　彦根市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3.81</v>
      </c>
      <c r="Q6" s="34">
        <f t="shared" si="3"/>
        <v>100</v>
      </c>
      <c r="R6" s="34">
        <f t="shared" si="3"/>
        <v>3877</v>
      </c>
      <c r="S6" s="34">
        <f t="shared" si="3"/>
        <v>113171</v>
      </c>
      <c r="T6" s="34">
        <f t="shared" si="3"/>
        <v>196.87</v>
      </c>
      <c r="U6" s="34">
        <f t="shared" si="3"/>
        <v>574.85</v>
      </c>
      <c r="V6" s="34">
        <f t="shared" si="3"/>
        <v>4310</v>
      </c>
      <c r="W6" s="34">
        <f t="shared" si="3"/>
        <v>1.55</v>
      </c>
      <c r="X6" s="34">
        <f t="shared" si="3"/>
        <v>2780.65</v>
      </c>
      <c r="Y6" s="35">
        <f>IF(Y7="",NA(),Y7)</f>
        <v>60.11</v>
      </c>
      <c r="Z6" s="35">
        <f t="shared" ref="Z6:AH6" si="4">IF(Z7="",NA(),Z7)</f>
        <v>58.97</v>
      </c>
      <c r="AA6" s="35">
        <f t="shared" si="4"/>
        <v>58.31</v>
      </c>
      <c r="AB6" s="35">
        <f t="shared" si="4"/>
        <v>55.82</v>
      </c>
      <c r="AC6" s="35">
        <f t="shared" si="4"/>
        <v>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127.4</v>
      </c>
      <c r="BG6" s="35">
        <f t="shared" ref="BG6:BO6" si="7">IF(BG7="",NA(),BG7)</f>
        <v>115.57</v>
      </c>
      <c r="BH6" s="35">
        <f t="shared" si="7"/>
        <v>105.11</v>
      </c>
      <c r="BI6" s="35">
        <f t="shared" si="7"/>
        <v>92.89</v>
      </c>
      <c r="BJ6" s="35">
        <f t="shared" si="7"/>
        <v>85.2</v>
      </c>
      <c r="BK6" s="35">
        <f t="shared" si="7"/>
        <v>1044.8</v>
      </c>
      <c r="BL6" s="35">
        <f t="shared" si="7"/>
        <v>1081.8</v>
      </c>
      <c r="BM6" s="35">
        <f t="shared" si="7"/>
        <v>974.93</v>
      </c>
      <c r="BN6" s="35">
        <f t="shared" si="7"/>
        <v>855.8</v>
      </c>
      <c r="BO6" s="35">
        <f t="shared" si="7"/>
        <v>789.46</v>
      </c>
      <c r="BP6" s="34" t="str">
        <f>IF(BP7="","",IF(BP7="-","【-】","【"&amp;SUBSTITUTE(TEXT(BP7,"#,##0.00"),"-","△")&amp;"】"))</f>
        <v>【747.76】</v>
      </c>
      <c r="BQ6" s="35">
        <f>IF(BQ7="",NA(),BQ7)</f>
        <v>64.44</v>
      </c>
      <c r="BR6" s="35">
        <f t="shared" ref="BR6:BZ6" si="8">IF(BR7="",NA(),BR7)</f>
        <v>63.19</v>
      </c>
      <c r="BS6" s="35">
        <f t="shared" si="8"/>
        <v>59.21</v>
      </c>
      <c r="BT6" s="35">
        <f t="shared" si="8"/>
        <v>62.96</v>
      </c>
      <c r="BU6" s="35">
        <f t="shared" si="8"/>
        <v>55.15</v>
      </c>
      <c r="BV6" s="35">
        <f t="shared" si="8"/>
        <v>50.82</v>
      </c>
      <c r="BW6" s="35">
        <f t="shared" si="8"/>
        <v>52.19</v>
      </c>
      <c r="BX6" s="35">
        <f t="shared" si="8"/>
        <v>55.32</v>
      </c>
      <c r="BY6" s="35">
        <f t="shared" si="8"/>
        <v>59.8</v>
      </c>
      <c r="BZ6" s="35">
        <f t="shared" si="8"/>
        <v>57.77</v>
      </c>
      <c r="CA6" s="34" t="str">
        <f>IF(CA7="","",IF(CA7="-","【-】","【"&amp;SUBSTITUTE(TEXT(CA7,"#,##0.00"),"-","△")&amp;"】"))</f>
        <v>【59.51】</v>
      </c>
      <c r="CB6" s="35">
        <f>IF(CB7="",NA(),CB7)</f>
        <v>210.56</v>
      </c>
      <c r="CC6" s="35">
        <f t="shared" ref="CC6:CK6" si="9">IF(CC7="",NA(),CC7)</f>
        <v>221.36</v>
      </c>
      <c r="CD6" s="35">
        <f t="shared" si="9"/>
        <v>230.6</v>
      </c>
      <c r="CE6" s="35">
        <f t="shared" si="9"/>
        <v>220.7</v>
      </c>
      <c r="CF6" s="35">
        <f t="shared" si="9"/>
        <v>256.3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63.12</v>
      </c>
      <c r="CN6" s="35">
        <f t="shared" ref="CN6:CV6" si="10">IF(CN7="",NA(),CN7)</f>
        <v>61.45</v>
      </c>
      <c r="CO6" s="35">
        <f t="shared" si="10"/>
        <v>62.11</v>
      </c>
      <c r="CP6" s="35">
        <f t="shared" si="10"/>
        <v>60.87</v>
      </c>
      <c r="CQ6" s="35">
        <f t="shared" si="10"/>
        <v>59.68</v>
      </c>
      <c r="CR6" s="35">
        <f t="shared" si="10"/>
        <v>53.24</v>
      </c>
      <c r="CS6" s="35">
        <f t="shared" si="10"/>
        <v>52.31</v>
      </c>
      <c r="CT6" s="35">
        <f t="shared" si="10"/>
        <v>60.65</v>
      </c>
      <c r="CU6" s="35">
        <f t="shared" si="10"/>
        <v>51.75</v>
      </c>
      <c r="CV6" s="35">
        <f t="shared" si="10"/>
        <v>50.68</v>
      </c>
      <c r="CW6" s="34" t="str">
        <f>IF(CW7="","",IF(CW7="-","【-】","【"&amp;SUBSTITUTE(TEXT(CW7,"#,##0.00"),"-","△")&amp;"】"))</f>
        <v>【52.23】</v>
      </c>
      <c r="CX6" s="35">
        <f>IF(CX7="",NA(),CX7)</f>
        <v>97.46</v>
      </c>
      <c r="CY6" s="35">
        <f t="shared" ref="CY6:DG6" si="11">IF(CY7="",NA(),CY7)</f>
        <v>98.32</v>
      </c>
      <c r="CZ6" s="35">
        <f t="shared" si="11"/>
        <v>97.95</v>
      </c>
      <c r="DA6" s="35">
        <f t="shared" si="11"/>
        <v>98.16</v>
      </c>
      <c r="DB6" s="35">
        <f t="shared" si="11"/>
        <v>98.17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252026</v>
      </c>
      <c r="D7" s="37">
        <v>47</v>
      </c>
      <c r="E7" s="37">
        <v>17</v>
      </c>
      <c r="F7" s="37">
        <v>5</v>
      </c>
      <c r="G7" s="37">
        <v>0</v>
      </c>
      <c r="H7" s="37" t="s">
        <v>98</v>
      </c>
      <c r="I7" s="37" t="s">
        <v>99</v>
      </c>
      <c r="J7" s="37" t="s">
        <v>100</v>
      </c>
      <c r="K7" s="37" t="s">
        <v>101</v>
      </c>
      <c r="L7" s="37" t="s">
        <v>102</v>
      </c>
      <c r="M7" s="37" t="s">
        <v>103</v>
      </c>
      <c r="N7" s="38" t="s">
        <v>104</v>
      </c>
      <c r="O7" s="38" t="s">
        <v>105</v>
      </c>
      <c r="P7" s="38">
        <v>3.81</v>
      </c>
      <c r="Q7" s="38">
        <v>100</v>
      </c>
      <c r="R7" s="38">
        <v>3877</v>
      </c>
      <c r="S7" s="38">
        <v>113171</v>
      </c>
      <c r="T7" s="38">
        <v>196.87</v>
      </c>
      <c r="U7" s="38">
        <v>574.85</v>
      </c>
      <c r="V7" s="38">
        <v>4310</v>
      </c>
      <c r="W7" s="38">
        <v>1.55</v>
      </c>
      <c r="X7" s="38">
        <v>2780.65</v>
      </c>
      <c r="Y7" s="38">
        <v>60.11</v>
      </c>
      <c r="Z7" s="38">
        <v>58.97</v>
      </c>
      <c r="AA7" s="38">
        <v>58.31</v>
      </c>
      <c r="AB7" s="38">
        <v>55.82</v>
      </c>
      <c r="AC7" s="38">
        <v>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127.4</v>
      </c>
      <c r="BG7" s="38">
        <v>115.57</v>
      </c>
      <c r="BH7" s="38">
        <v>105.11</v>
      </c>
      <c r="BI7" s="38">
        <v>92.89</v>
      </c>
      <c r="BJ7" s="38">
        <v>85.2</v>
      </c>
      <c r="BK7" s="38">
        <v>1044.8</v>
      </c>
      <c r="BL7" s="38">
        <v>1081.8</v>
      </c>
      <c r="BM7" s="38">
        <v>974.93</v>
      </c>
      <c r="BN7" s="38">
        <v>855.8</v>
      </c>
      <c r="BO7" s="38">
        <v>789.46</v>
      </c>
      <c r="BP7" s="38">
        <v>747.76</v>
      </c>
      <c r="BQ7" s="38">
        <v>64.44</v>
      </c>
      <c r="BR7" s="38">
        <v>63.19</v>
      </c>
      <c r="BS7" s="38">
        <v>59.21</v>
      </c>
      <c r="BT7" s="38">
        <v>62.96</v>
      </c>
      <c r="BU7" s="38">
        <v>55.15</v>
      </c>
      <c r="BV7" s="38">
        <v>50.82</v>
      </c>
      <c r="BW7" s="38">
        <v>52.19</v>
      </c>
      <c r="BX7" s="38">
        <v>55.32</v>
      </c>
      <c r="BY7" s="38">
        <v>59.8</v>
      </c>
      <c r="BZ7" s="38">
        <v>57.77</v>
      </c>
      <c r="CA7" s="38">
        <v>59.51</v>
      </c>
      <c r="CB7" s="38">
        <v>210.56</v>
      </c>
      <c r="CC7" s="38">
        <v>221.36</v>
      </c>
      <c r="CD7" s="38">
        <v>230.6</v>
      </c>
      <c r="CE7" s="38">
        <v>220.7</v>
      </c>
      <c r="CF7" s="38">
        <v>256.3</v>
      </c>
      <c r="CG7" s="38">
        <v>300.52</v>
      </c>
      <c r="CH7" s="38">
        <v>296.14</v>
      </c>
      <c r="CI7" s="38">
        <v>283.17</v>
      </c>
      <c r="CJ7" s="38">
        <v>263.76</v>
      </c>
      <c r="CK7" s="38">
        <v>274.35000000000002</v>
      </c>
      <c r="CL7" s="38">
        <v>261.45999999999998</v>
      </c>
      <c r="CM7" s="38">
        <v>63.12</v>
      </c>
      <c r="CN7" s="38">
        <v>61.45</v>
      </c>
      <c r="CO7" s="38">
        <v>62.11</v>
      </c>
      <c r="CP7" s="38">
        <v>60.87</v>
      </c>
      <c r="CQ7" s="38">
        <v>59.68</v>
      </c>
      <c r="CR7" s="38">
        <v>53.24</v>
      </c>
      <c r="CS7" s="38">
        <v>52.31</v>
      </c>
      <c r="CT7" s="38">
        <v>60.65</v>
      </c>
      <c r="CU7" s="38">
        <v>51.75</v>
      </c>
      <c r="CV7" s="38">
        <v>50.68</v>
      </c>
      <c r="CW7" s="38">
        <v>52.23</v>
      </c>
      <c r="CX7" s="38">
        <v>97.46</v>
      </c>
      <c r="CY7" s="38">
        <v>98.32</v>
      </c>
      <c r="CZ7" s="38">
        <v>97.95</v>
      </c>
      <c r="DA7" s="38">
        <v>98.16</v>
      </c>
      <c r="DB7" s="38">
        <v>98.17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稲垣 翔太</cp:lastModifiedBy>
  <dcterms:created xsi:type="dcterms:W3CDTF">2019-12-05T05:20:52Z</dcterms:created>
  <dcterms:modified xsi:type="dcterms:W3CDTF">2020-01-22T23:57:21Z</dcterms:modified>
  <cp:category/>
</cp:coreProperties>
</file>