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1447\Desktop\【経営比較分析表】2018_252026_47_1718\"/>
    </mc:Choice>
  </mc:AlternateContent>
  <workbookProtection workbookAlgorithmName="SHA-512" workbookHashValue="jxcYMtTJMjtUl9oHx1f7JYaCUVn8fmk+N569f52Fu2ze+tClbc1QCrTAhbcptumFniJCP42yBB3OWYg/sM/54g==" workbookSaltValue="NSmp0Fe+25fvp8D4HiBeM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C10" i="5" l="1"/>
  <c r="E10" i="5"/>
  <c r="B10" i="5"/>
</calcChain>
</file>

<file path=xl/sharedStrings.xml><?xml version="1.0" encoding="utf-8"?>
<sst xmlns="http://schemas.openxmlformats.org/spreadsheetml/2006/main" count="229" uniqueCount="115">
  <si>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</si>
  <si>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</si>
  <si>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</si>
  <si>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</si>
  <si>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</si>
  <si>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</si>
  <si>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</si>
  <si>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</si>
  <si>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</si>
  <si>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</si>
  <si>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</si>
  <si>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</si>
  <si>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</si>
  <si>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</si>
  <si>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</si>
  <si>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</si>
  <si>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</si>
  <si>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</si>
  <si>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</si>
  <si>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</si>
  <si>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</si>
  <si>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</si>
  <si>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</si>
  <si>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</si>
  <si>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</si>
  <si>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</si>
  <si>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</si>
  <si>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</si>
  <si>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</si>
  <si>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</si>
  <si>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</si>
  <si>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</si>
  <si>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</si>
  <si>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</si>
  <si>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</si>
  <si>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</si>
  <si>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</si>
  <si>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</si>
  <si>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</si>
  <si>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</si>
  <si>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</si>
  <si>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</si>
  <si>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</si>
  <si>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</si>
  <si>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</si>
  <si>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</si>
  <si>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</si>
  <si>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</si>
  <si>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</si>
  <si>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</si>
  <si>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</si>
  <si>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</si>
  <si>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</si>
  <si>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</si>
  <si>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</si>
  <si>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</si>
  <si>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</si>
  <si>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</si>
  <si>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</si>
  <si>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</si>
  <si>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</si>
  <si>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</si>
  <si>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</si>
  <si>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</si>
  <si>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</si>
  <si>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</si>
  <si>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</si>
  <si>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</si>
  <si>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</si>
  <si>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</si>
  <si>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</si>
  <si>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</si>
  <si>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</si>
  <si>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</si>
  <si>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</si>
  <si>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</si>
  <si>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</si>
  <si>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</si>
  <si>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</si>
  <si>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</si>
  <si>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</si>
  <si>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</si>
  <si>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</si>
  <si>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</si>
  <si>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</si>
  <si>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</si>
  <si>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</si>
  <si>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</si>
  <si>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</si>
  <si>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</si>
  <si>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</si>
  <si>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</si>
  <si>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</si>
  <si>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</si>
  <si>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</si>
  <si>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</si>
  <si>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</si>
  <si>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</si>
  <si>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</si>
  <si>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彦根市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</si>
  <si>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</si>
  <si>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</si>
  <si>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</si>
  <si>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</si>
  <si>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</si>
  <si>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</si>
  <si>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</si>
  <si>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</si>
  <si>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</si>
  <si>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</si>
  <si>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</si>
  <si>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</si>
  <si>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収益的収支比率が常に100％を切っており経営は厳しい状況である。
　経費回収率も類似団体平均値を下回っており、使用料収入で汚水処理費を賄い切れていない状況である。
　未普及地域解消に向けて整備事業をすすめているため、企業債残高対事業規模比率が類似団体平均値を上回っており、この残高の多さが汚水処理原価を引き上げ、経費回収率の悪さの原因となっている。
　現在、収支は資本費平準化債の活用と一般会計繰入金により均衡を保ってはいるが、使用料収入により総費用を賄う健全経営を行うには課題が多い。
　水洗化率については類似団体平均値を上回っていることから、引き続き当該指標の向上に努めていく。
</t>
    <phoneticPr fontId="4"/>
  </si>
  <si>
    <t>　法定耐用年数を超える施設がないため、該当はありません。</t>
    <phoneticPr fontId="4"/>
  </si>
  <si>
    <t xml:space="preserve">　本市は、多くの未整備地域を残しているためその早期解消に向けて整備事業を継続して行っている。
　令和7年度までに一般的な整備を完了し、その後、農業集落排水施設の接続を予定している。
　平成28年度から5か年間の「第５期経営計画」および平成29年度から10か年間の「経営戦略」に基づき、経営基盤を強化するために諸課題への対応、各種指標の適正化を図っていく。
　また、令和2年度から地方公営企業法の適用を行う予定であり、移行後に企業会計の財務指標を得たうえで使用料の見直しを検討する。
　さらに、滋賀県・関係市町と琵琶湖流域下水道東北部処理区関連の不明水対策などにおいて広域的な連携を積極的に進め、経費縮減に努める。
</t>
    <rPh sb="48" eb="50">
      <t>レイワ</t>
    </rPh>
    <rPh sb="182" eb="184">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</si>
</sst>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53-4B19-8EAE-9AB5792FD81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0.09</c:v>
                </c:pt>
                <c:pt idx="3">
                  <c:v>0.09</c:v>
                </c:pt>
                <c:pt idx="4">
                  <c:v>0.13</c:v>
                </c:pt>
              </c:numCache>
            </c:numRef>
          </c:val>
          <c:smooth val="0"/>
          <c:extLst>
            <c:ext xmlns:c16="http://schemas.microsoft.com/office/drawing/2014/chart" uri="{C3380CC4-5D6E-409C-BE32-E72D297353CC}">
              <c16:uniqueId val="{00000001-C153-4B19-8EAE-9AB5792FD81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76.819999999999993</c:v>
                </c:pt>
                <c:pt idx="1">
                  <c:v>76.819999999999993</c:v>
                </c:pt>
                <c:pt idx="2">
                  <c:v>77.03</c:v>
                </c:pt>
                <c:pt idx="3">
                  <c:v>79.06</c:v>
                </c:pt>
                <c:pt idx="4">
                  <c:v>0</c:v>
                </c:pt>
              </c:numCache>
            </c:numRef>
          </c:val>
          <c:extLst>
            <c:ext xmlns:c16="http://schemas.microsoft.com/office/drawing/2014/chart" uri="{C3380CC4-5D6E-409C-BE32-E72D297353CC}">
              <c16:uniqueId val="{00000000-9B8A-4177-8F5C-108B0382A17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41.35</c:v>
                </c:pt>
                <c:pt idx="2">
                  <c:v>42.9</c:v>
                </c:pt>
                <c:pt idx="3">
                  <c:v>43.36</c:v>
                </c:pt>
                <c:pt idx="4">
                  <c:v>42.56</c:v>
                </c:pt>
              </c:numCache>
            </c:numRef>
          </c:val>
          <c:smooth val="0"/>
          <c:extLst>
            <c:ext xmlns:c16="http://schemas.microsoft.com/office/drawing/2014/chart" uri="{C3380CC4-5D6E-409C-BE32-E72D297353CC}">
              <c16:uniqueId val="{00000001-9B8A-4177-8F5C-108B0382A17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88.63</c:v>
                </c:pt>
                <c:pt idx="1">
                  <c:v>85.49</c:v>
                </c:pt>
                <c:pt idx="2">
                  <c:v>85.54</c:v>
                </c:pt>
                <c:pt idx="3">
                  <c:v>85.56</c:v>
                </c:pt>
                <c:pt idx="4">
                  <c:v>85.78</c:v>
                </c:pt>
              </c:numCache>
            </c:numRef>
          </c:val>
          <c:extLst>
            <c:ext xmlns:c16="http://schemas.microsoft.com/office/drawing/2014/chart" uri="{C3380CC4-5D6E-409C-BE32-E72D297353CC}">
              <c16:uniqueId val="{00000000-6C8B-4855-9C8A-2E115DC384F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82.9</c:v>
                </c:pt>
                <c:pt idx="2">
                  <c:v>83.5</c:v>
                </c:pt>
                <c:pt idx="3">
                  <c:v>83.06</c:v>
                </c:pt>
                <c:pt idx="4">
                  <c:v>83.32</c:v>
                </c:pt>
              </c:numCache>
            </c:numRef>
          </c:val>
          <c:smooth val="0"/>
          <c:extLst>
            <c:ext xmlns:c16="http://schemas.microsoft.com/office/drawing/2014/chart" uri="{C3380CC4-5D6E-409C-BE32-E72D297353CC}">
              <c16:uniqueId val="{00000001-6C8B-4855-9C8A-2E115DC384F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70.459999999999994</c:v>
                </c:pt>
                <c:pt idx="1">
                  <c:v>81.319999999999993</c:v>
                </c:pt>
                <c:pt idx="2">
                  <c:v>76.569999999999993</c:v>
                </c:pt>
                <c:pt idx="3">
                  <c:v>75.510000000000005</c:v>
                </c:pt>
                <c:pt idx="4">
                  <c:v>77.16</c:v>
                </c:pt>
              </c:numCache>
            </c:numRef>
          </c:val>
          <c:extLst>
            <c:ext xmlns:c16="http://schemas.microsoft.com/office/drawing/2014/chart" uri="{C3380CC4-5D6E-409C-BE32-E72D297353CC}">
              <c16:uniqueId val="{00000000-B712-4785-A83C-FF5CFCF4BC0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12-4785-A83C-FF5CFCF4BC0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BD-4E70-996B-41286B9B3BE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BD-4E70-996B-41286B9B3BE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35-4604-9036-A9D7ED10E91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35-4604-9036-A9D7ED10E91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3E-49B5-94C3-EA972282EB0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3E-49B5-94C3-EA972282EB0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9C-4C64-9504-E577ADF3B2A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9C-4C64-9504-E577ADF3B2A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2489.27</c:v>
                </c:pt>
                <c:pt idx="1">
                  <c:v>3476.86</c:v>
                </c:pt>
                <c:pt idx="2">
                  <c:v>3346.41</c:v>
                </c:pt>
                <c:pt idx="3">
                  <c:v>3533.16</c:v>
                </c:pt>
                <c:pt idx="4">
                  <c:v>3307.56</c:v>
                </c:pt>
              </c:numCache>
            </c:numRef>
          </c:val>
          <c:extLst>
            <c:ext xmlns:c16="http://schemas.microsoft.com/office/drawing/2014/chart" uri="{C3380CC4-5D6E-409C-BE32-E72D297353CC}">
              <c16:uniqueId val="{00000000-F01C-4DAD-BB18-9057C8DB4A8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F01C-4DAD-BB18-9057C8DB4A8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63.05</c:v>
                </c:pt>
                <c:pt idx="1">
                  <c:v>57.48</c:v>
                </c:pt>
                <c:pt idx="2">
                  <c:v>57.47</c:v>
                </c:pt>
                <c:pt idx="3">
                  <c:v>64.260000000000005</c:v>
                </c:pt>
                <c:pt idx="4">
                  <c:v>61.76</c:v>
                </c:pt>
              </c:numCache>
            </c:numRef>
          </c:val>
          <c:extLst>
            <c:ext xmlns:c16="http://schemas.microsoft.com/office/drawing/2014/chart" uri="{C3380CC4-5D6E-409C-BE32-E72D297353CC}">
              <c16:uniqueId val="{00000000-AE0E-4C2B-BDCD-ADA6FC0BC3E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66.22</c:v>
                </c:pt>
                <c:pt idx="2">
                  <c:v>69.87</c:v>
                </c:pt>
                <c:pt idx="3">
                  <c:v>74.3</c:v>
                </c:pt>
                <c:pt idx="4">
                  <c:v>72.260000000000005</c:v>
                </c:pt>
              </c:numCache>
            </c:numRef>
          </c:val>
          <c:smooth val="0"/>
          <c:extLst>
            <c:ext xmlns:c16="http://schemas.microsoft.com/office/drawing/2014/chart" uri="{C3380CC4-5D6E-409C-BE32-E72D297353CC}">
              <c16:uniqueId val="{00000001-AE0E-4C2B-BDCD-ADA6FC0BC3E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259.5</c:v>
                </c:pt>
                <c:pt idx="1">
                  <c:v>283.94</c:v>
                </c:pt>
                <c:pt idx="2">
                  <c:v>281.74</c:v>
                </c:pt>
                <c:pt idx="3">
                  <c:v>253.39</c:v>
                </c:pt>
                <c:pt idx="4">
                  <c:v>263.54000000000002</c:v>
                </c:pt>
              </c:numCache>
            </c:numRef>
          </c:val>
          <c:extLst>
            <c:ext xmlns:c16="http://schemas.microsoft.com/office/drawing/2014/chart" uri="{C3380CC4-5D6E-409C-BE32-E72D297353CC}">
              <c16:uniqueId val="{00000000-D7DD-4D01-B6E9-892E6C8FC6A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246.72</c:v>
                </c:pt>
                <c:pt idx="2">
                  <c:v>234.96</c:v>
                </c:pt>
                <c:pt idx="3">
                  <c:v>221.81</c:v>
                </c:pt>
                <c:pt idx="4">
                  <c:v>230.02</c:v>
                </c:pt>
              </c:numCache>
            </c:numRef>
          </c:val>
          <c:smooth val="0"/>
          <c:extLst>
            <c:ext xmlns:c16="http://schemas.microsoft.com/office/drawing/2014/chart" uri="{C3380CC4-5D6E-409C-BE32-E72D297353CC}">
              <c16:uniqueId val="{00000001-D7DD-4D01-B6E9-892E6C8FC6A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4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滋賀県　彦根市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113171</v>
      </c>
      <c r="AM8" s="50"/>
      <c r="AN8" s="50"/>
      <c r="AO8" s="50"/>
      <c r="AP8" s="50"/>
      <c r="AQ8" s="50"/>
      <c r="AR8" s="50"/>
      <c r="AS8" s="50"/>
      <c r="AT8" s="45">
        <f>データ!T6</f>
        <v>196.87</v>
      </c>
      <c r="AU8" s="45"/>
      <c r="AV8" s="45"/>
      <c r="AW8" s="45"/>
      <c r="AX8" s="45"/>
      <c r="AY8" s="45"/>
      <c r="AZ8" s="45"/>
      <c r="BA8" s="45"/>
      <c r="BB8" s="45">
        <f>データ!U6</f>
        <v>574.85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6.92</v>
      </c>
      <c r="Q10" s="45"/>
      <c r="R10" s="45"/>
      <c r="S10" s="45"/>
      <c r="T10" s="45"/>
      <c r="U10" s="45"/>
      <c r="V10" s="45"/>
      <c r="W10" s="45">
        <f>データ!Q6</f>
        <v>84.35</v>
      </c>
      <c r="X10" s="45"/>
      <c r="Y10" s="45"/>
      <c r="Z10" s="45"/>
      <c r="AA10" s="45"/>
      <c r="AB10" s="45"/>
      <c r="AC10" s="45"/>
      <c r="AD10" s="50">
        <f>データ!R6</f>
        <v>2894</v>
      </c>
      <c r="AE10" s="50"/>
      <c r="AF10" s="50"/>
      <c r="AG10" s="50"/>
      <c r="AH10" s="50"/>
      <c r="AI10" s="50"/>
      <c r="AJ10" s="50"/>
      <c r="AK10" s="2"/>
      <c r="AL10" s="50">
        <f>データ!V6</f>
        <v>7825</v>
      </c>
      <c r="AM10" s="50"/>
      <c r="AN10" s="50"/>
      <c r="AO10" s="50"/>
      <c r="AP10" s="50"/>
      <c r="AQ10" s="50"/>
      <c r="AR10" s="50"/>
      <c r="AS10" s="50"/>
      <c r="AT10" s="45">
        <f>データ!W6</f>
        <v>3.03</v>
      </c>
      <c r="AU10" s="45"/>
      <c r="AV10" s="45"/>
      <c r="AW10" s="45"/>
      <c r="AX10" s="45"/>
      <c r="AY10" s="45"/>
      <c r="AZ10" s="45"/>
      <c r="BA10" s="45"/>
      <c r="BB10" s="45">
        <f>データ!X6</f>
        <v>2582.5100000000002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114</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44</v>
      </c>
      <c r="N86" s="26" t="s">
        <v>45</v>
      </c>
      <c r="O86" s="26" t="str">
        <f>データ!EO6</f>
        <v>【0.12】</v>
      </c>
    </row>
  </sheetData>
  <sheetProtection algorithmName="SHA-512" hashValue="CHJLITplVGiZhaNcj8EJOAy7kkuNLdzds16SaKMM+gc2roKMYhM2k3b0Ne8orwUXgf5+B9lPlyY7rzcyy8ePjA==" saltValue="3aDr4gI6wZE532UU4aGGB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252026</v>
      </c>
      <c r="D6" s="33">
        <f t="shared" si="3"/>
        <v>47</v>
      </c>
      <c r="E6" s="33">
        <f t="shared" si="3"/>
        <v>17</v>
      </c>
      <c r="F6" s="33">
        <f t="shared" si="3"/>
        <v>4</v>
      </c>
      <c r="G6" s="33">
        <f t="shared" si="3"/>
        <v>0</v>
      </c>
      <c r="H6" s="33" t="str">
        <f t="shared" si="3"/>
        <v>滋賀県　彦根市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6.92</v>
      </c>
      <c r="Q6" s="34">
        <f t="shared" si="3"/>
        <v>84.35</v>
      </c>
      <c r="R6" s="34">
        <f t="shared" si="3"/>
        <v>2894</v>
      </c>
      <c r="S6" s="34">
        <f t="shared" si="3"/>
        <v>113171</v>
      </c>
      <c r="T6" s="34">
        <f t="shared" si="3"/>
        <v>196.87</v>
      </c>
      <c r="U6" s="34">
        <f t="shared" si="3"/>
        <v>574.85</v>
      </c>
      <c r="V6" s="34">
        <f t="shared" si="3"/>
        <v>7825</v>
      </c>
      <c r="W6" s="34">
        <f t="shared" si="3"/>
        <v>3.03</v>
      </c>
      <c r="X6" s="34">
        <f t="shared" si="3"/>
        <v>2582.5100000000002</v>
      </c>
      <c r="Y6" s="35">
        <f>IF(Y7="",NA(),Y7)</f>
        <v>70.459999999999994</v>
      </c>
      <c r="Z6" s="35">
        <f t="shared" ref="Z6:AH6" si="4">IF(Z7="",NA(),Z7)</f>
        <v>81.319999999999993</v>
      </c>
      <c r="AA6" s="35">
        <f t="shared" si="4"/>
        <v>76.569999999999993</v>
      </c>
      <c r="AB6" s="35">
        <f t="shared" si="4"/>
        <v>75.510000000000005</v>
      </c>
      <c r="AC6" s="35">
        <f t="shared" si="4"/>
        <v>77.16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2489.27</v>
      </c>
      <c r="BG6" s="35">
        <f t="shared" ref="BG6:BO6" si="7">IF(BG7="",NA(),BG7)</f>
        <v>3476.86</v>
      </c>
      <c r="BH6" s="35">
        <f t="shared" si="7"/>
        <v>3346.41</v>
      </c>
      <c r="BI6" s="35">
        <f t="shared" si="7"/>
        <v>3533.16</v>
      </c>
      <c r="BJ6" s="35">
        <f t="shared" si="7"/>
        <v>3307.56</v>
      </c>
      <c r="BK6" s="35">
        <f t="shared" si="7"/>
        <v>1671.86</v>
      </c>
      <c r="BL6" s="35">
        <f t="shared" si="7"/>
        <v>1434.89</v>
      </c>
      <c r="BM6" s="35">
        <f t="shared" si="7"/>
        <v>1298.9100000000001</v>
      </c>
      <c r="BN6" s="35">
        <f t="shared" si="7"/>
        <v>1243.71</v>
      </c>
      <c r="BO6" s="35">
        <f t="shared" si="7"/>
        <v>1194.1500000000001</v>
      </c>
      <c r="BP6" s="34" t="str">
        <f>IF(BP7="","",IF(BP7="-","【-】","【"&amp;SUBSTITUTE(TEXT(BP7,"#,##0.00"),"-","△")&amp;"】"))</f>
        <v>【1,209.40】</v>
      </c>
      <c r="BQ6" s="35">
        <f>IF(BQ7="",NA(),BQ7)</f>
        <v>63.05</v>
      </c>
      <c r="BR6" s="35">
        <f t="shared" ref="BR6:BZ6" si="8">IF(BR7="",NA(),BR7)</f>
        <v>57.48</v>
      </c>
      <c r="BS6" s="35">
        <f t="shared" si="8"/>
        <v>57.47</v>
      </c>
      <c r="BT6" s="35">
        <f t="shared" si="8"/>
        <v>64.260000000000005</v>
      </c>
      <c r="BU6" s="35">
        <f t="shared" si="8"/>
        <v>61.76</v>
      </c>
      <c r="BV6" s="35">
        <f t="shared" si="8"/>
        <v>50.54</v>
      </c>
      <c r="BW6" s="35">
        <f t="shared" si="8"/>
        <v>66.22</v>
      </c>
      <c r="BX6" s="35">
        <f t="shared" si="8"/>
        <v>69.87</v>
      </c>
      <c r="BY6" s="35">
        <f t="shared" si="8"/>
        <v>74.3</v>
      </c>
      <c r="BZ6" s="35">
        <f t="shared" si="8"/>
        <v>72.260000000000005</v>
      </c>
      <c r="CA6" s="34" t="str">
        <f>IF(CA7="","",IF(CA7="-","【-】","【"&amp;SUBSTITUTE(TEXT(CA7,"#,##0.00"),"-","△")&amp;"】"))</f>
        <v>【74.48】</v>
      </c>
      <c r="CB6" s="35">
        <f>IF(CB7="",NA(),CB7)</f>
        <v>259.5</v>
      </c>
      <c r="CC6" s="35">
        <f t="shared" ref="CC6:CK6" si="9">IF(CC7="",NA(),CC7)</f>
        <v>283.94</v>
      </c>
      <c r="CD6" s="35">
        <f t="shared" si="9"/>
        <v>281.74</v>
      </c>
      <c r="CE6" s="35">
        <f t="shared" si="9"/>
        <v>253.39</v>
      </c>
      <c r="CF6" s="35">
        <f t="shared" si="9"/>
        <v>263.54000000000002</v>
      </c>
      <c r="CG6" s="35">
        <f t="shared" si="9"/>
        <v>320.36</v>
      </c>
      <c r="CH6" s="35">
        <f t="shared" si="9"/>
        <v>246.72</v>
      </c>
      <c r="CI6" s="35">
        <f t="shared" si="9"/>
        <v>234.96</v>
      </c>
      <c r="CJ6" s="35">
        <f t="shared" si="9"/>
        <v>221.81</v>
      </c>
      <c r="CK6" s="35">
        <f t="shared" si="9"/>
        <v>230.02</v>
      </c>
      <c r="CL6" s="34" t="str">
        <f>IF(CL7="","",IF(CL7="-","【-】","【"&amp;SUBSTITUTE(TEXT(CL7,"#,##0.00"),"-","△")&amp;"】"))</f>
        <v>【219.46】</v>
      </c>
      <c r="CM6" s="35">
        <f>IF(CM7="",NA(),CM7)</f>
        <v>76.819999999999993</v>
      </c>
      <c r="CN6" s="35">
        <f t="shared" ref="CN6:CV6" si="10">IF(CN7="",NA(),CN7)</f>
        <v>76.819999999999993</v>
      </c>
      <c r="CO6" s="35">
        <f t="shared" si="10"/>
        <v>77.03</v>
      </c>
      <c r="CP6" s="35">
        <f t="shared" si="10"/>
        <v>79.06</v>
      </c>
      <c r="CQ6" s="35" t="str">
        <f t="shared" si="10"/>
        <v>-</v>
      </c>
      <c r="CR6" s="35">
        <f t="shared" si="10"/>
        <v>34.74</v>
      </c>
      <c r="CS6" s="35">
        <f t="shared" si="10"/>
        <v>41.35</v>
      </c>
      <c r="CT6" s="35">
        <f t="shared" si="10"/>
        <v>42.9</v>
      </c>
      <c r="CU6" s="35">
        <f t="shared" si="10"/>
        <v>43.36</v>
      </c>
      <c r="CV6" s="35">
        <f t="shared" si="10"/>
        <v>42.56</v>
      </c>
      <c r="CW6" s="34" t="str">
        <f>IF(CW7="","",IF(CW7="-","【-】","【"&amp;SUBSTITUTE(TEXT(CW7,"#,##0.00"),"-","△")&amp;"】"))</f>
        <v>【42.82】</v>
      </c>
      <c r="CX6" s="35">
        <f>IF(CX7="",NA(),CX7)</f>
        <v>88.63</v>
      </c>
      <c r="CY6" s="35">
        <f t="shared" ref="CY6:DG6" si="11">IF(CY7="",NA(),CY7)</f>
        <v>85.49</v>
      </c>
      <c r="CZ6" s="35">
        <f t="shared" si="11"/>
        <v>85.54</v>
      </c>
      <c r="DA6" s="35">
        <f t="shared" si="11"/>
        <v>85.56</v>
      </c>
      <c r="DB6" s="35">
        <f t="shared" si="11"/>
        <v>85.78</v>
      </c>
      <c r="DC6" s="35">
        <f t="shared" si="11"/>
        <v>70.14</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252026</v>
      </c>
      <c r="D7" s="37">
        <v>47</v>
      </c>
      <c r="E7" s="37">
        <v>17</v>
      </c>
      <c r="F7" s="37">
        <v>4</v>
      </c>
      <c r="G7" s="37">
        <v>0</v>
      </c>
      <c r="H7" s="37" t="s">
        <v>99</v>
      </c>
      <c r="I7" s="37" t="s">
        <v>100</v>
      </c>
      <c r="J7" s="37" t="s">
        <v>101</v>
      </c>
      <c r="K7" s="37" t="s">
        <v>102</v>
      </c>
      <c r="L7" s="37" t="s">
        <v>103</v>
      </c>
      <c r="M7" s="37" t="s">
        <v>104</v>
      </c>
      <c r="N7" s="38" t="s">
        <v>105</v>
      </c>
      <c r="O7" s="38" t="s">
        <v>106</v>
      </c>
      <c r="P7" s="38">
        <v>6.92</v>
      </c>
      <c r="Q7" s="38">
        <v>84.35</v>
      </c>
      <c r="R7" s="38">
        <v>2894</v>
      </c>
      <c r="S7" s="38">
        <v>113171</v>
      </c>
      <c r="T7" s="38">
        <v>196.87</v>
      </c>
      <c r="U7" s="38">
        <v>574.85</v>
      </c>
      <c r="V7" s="38">
        <v>7825</v>
      </c>
      <c r="W7" s="38">
        <v>3.03</v>
      </c>
      <c r="X7" s="38">
        <v>2582.5100000000002</v>
      </c>
      <c r="Y7" s="38">
        <v>70.459999999999994</v>
      </c>
      <c r="Z7" s="38">
        <v>81.319999999999993</v>
      </c>
      <c r="AA7" s="38">
        <v>76.569999999999993</v>
      </c>
      <c r="AB7" s="38">
        <v>75.510000000000005</v>
      </c>
      <c r="AC7" s="38">
        <v>77.16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2489.27</v>
      </c>
      <c r="BG7" s="38">
        <v>3476.86</v>
      </c>
      <c r="BH7" s="38">
        <v>3346.41</v>
      </c>
      <c r="BI7" s="38">
        <v>3533.16</v>
      </c>
      <c r="BJ7" s="38">
        <v>3307.56</v>
      </c>
      <c r="BK7" s="38">
        <v>1671.86</v>
      </c>
      <c r="BL7" s="38">
        <v>1434.89</v>
      </c>
      <c r="BM7" s="38">
        <v>1298.9100000000001</v>
      </c>
      <c r="BN7" s="38">
        <v>1243.71</v>
      </c>
      <c r="BO7" s="38">
        <v>1194.1500000000001</v>
      </c>
      <c r="BP7" s="38">
        <v>1209.4000000000001</v>
      </c>
      <c r="BQ7" s="38">
        <v>63.05</v>
      </c>
      <c r="BR7" s="38">
        <v>57.48</v>
      </c>
      <c r="BS7" s="38">
        <v>57.47</v>
      </c>
      <c r="BT7" s="38">
        <v>64.260000000000005</v>
      </c>
      <c r="BU7" s="38">
        <v>61.76</v>
      </c>
      <c r="BV7" s="38">
        <v>50.54</v>
      </c>
      <c r="BW7" s="38">
        <v>66.22</v>
      </c>
      <c r="BX7" s="38">
        <v>69.87</v>
      </c>
      <c r="BY7" s="38">
        <v>74.3</v>
      </c>
      <c r="BZ7" s="38">
        <v>72.260000000000005</v>
      </c>
      <c r="CA7" s="38">
        <v>74.48</v>
      </c>
      <c r="CB7" s="38">
        <v>259.5</v>
      </c>
      <c r="CC7" s="38">
        <v>283.94</v>
      </c>
      <c r="CD7" s="38">
        <v>281.74</v>
      </c>
      <c r="CE7" s="38">
        <v>253.39</v>
      </c>
      <c r="CF7" s="38">
        <v>263.54000000000002</v>
      </c>
      <c r="CG7" s="38">
        <v>320.36</v>
      </c>
      <c r="CH7" s="38">
        <v>246.72</v>
      </c>
      <c r="CI7" s="38">
        <v>234.96</v>
      </c>
      <c r="CJ7" s="38">
        <v>221.81</v>
      </c>
      <c r="CK7" s="38">
        <v>230.02</v>
      </c>
      <c r="CL7" s="38">
        <v>219.46</v>
      </c>
      <c r="CM7" s="38">
        <v>76.819999999999993</v>
      </c>
      <c r="CN7" s="38">
        <v>76.819999999999993</v>
      </c>
      <c r="CO7" s="38">
        <v>77.03</v>
      </c>
      <c r="CP7" s="38">
        <v>79.06</v>
      </c>
      <c r="CQ7" s="38" t="s">
        <v>105</v>
      </c>
      <c r="CR7" s="38">
        <v>34.74</v>
      </c>
      <c r="CS7" s="38">
        <v>41.35</v>
      </c>
      <c r="CT7" s="38">
        <v>42.9</v>
      </c>
      <c r="CU7" s="38">
        <v>43.36</v>
      </c>
      <c r="CV7" s="38">
        <v>42.56</v>
      </c>
      <c r="CW7" s="38">
        <v>42.82</v>
      </c>
      <c r="CX7" s="38">
        <v>88.63</v>
      </c>
      <c r="CY7" s="38">
        <v>85.49</v>
      </c>
      <c r="CZ7" s="38">
        <v>85.54</v>
      </c>
      <c r="DA7" s="38">
        <v>85.56</v>
      </c>
      <c r="DB7" s="38">
        <v>85.78</v>
      </c>
      <c r="DC7" s="38">
        <v>70.14</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長崎 克洋</cp:lastModifiedBy>
  <dcterms:created xsi:type="dcterms:W3CDTF">2019-12-05T05:13:02Z</dcterms:created>
  <dcterms:modified xsi:type="dcterms:W3CDTF">2020-02-03T09:35:58Z</dcterms:modified>
  <cp:category/>
</cp:coreProperties>
</file>