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447\Desktop\【経営比較分析表】2018_252026_47_1718\"/>
    </mc:Choice>
  </mc:AlternateContent>
  <workbookProtection workbookAlgorithmName="SHA-512" workbookHashValue="/LQ4JK7gdBKfOfd87Ekya9qRBlE3JCiypTvMJFM4f5v9UF4YA/X2XICvOD2pkL+xeaVXf4TNyvMhSwXubBk4mw==" workbookSaltValue="h+wtfJir1Ws6+w1QTrBV5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<sst xmlns="http://schemas.openxmlformats.org/spreadsheetml/2006/main" count="229" uniqueCount="112">
  <si>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</si>
  <si>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</si>
  <si>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</si>
  <si>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</si>
  <si>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</si>
  <si>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</si>
  <si>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</si>
  <si>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</si>
  <si>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</si>
  <si>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</si>
  <si>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</si>
  <si>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</si>
  <si>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</si>
  <si>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</si>
  <si>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</si>
  <si>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</si>
  <si>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</si>
  <si>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</si>
  <si>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</si>
  <si>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</si>
  <si>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</si>
  <si>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</si>
  <si>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</si>
  <si>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</si>
  <si>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</si>
  <si>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</si>
  <si>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</si>
  <si>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</si>
  <si>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</si>
  <si>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</si>
  <si>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</si>
  <si>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</si>
  <si>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</si>
  <si>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</si>
  <si>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</si>
  <si>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</si>
  <si>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</si>
  <si>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</si>
  <si>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</si>
  <si>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</si>
  <si>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</si>
  <si>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</si>
  <si>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</si>
  <si>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</si>
  <si>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</si>
  <si>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</si>
  <si>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</si>
  <si>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</si>
  <si>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</si>
  <si>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</si>
  <si>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</si>
  <si>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</si>
  <si>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</si>
  <si>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</si>
  <si>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</si>
  <si>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</si>
  <si>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</si>
  <si>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</si>
  <si>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</si>
  <si>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</si>
  <si>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</si>
  <si>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</si>
  <si>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</si>
  <si>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</si>
  <si>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</si>
  <si>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</si>
  <si>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</si>
  <si>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</si>
  <si>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</si>
  <si>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</si>
  <si>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</si>
  <si>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</si>
  <si>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</si>
  <si>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</si>
  <si>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</si>
  <si>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</si>
  <si>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</si>
  <si>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</si>
  <si>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</si>
  <si>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</si>
  <si>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</si>
  <si>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</si>
  <si>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</si>
  <si>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</si>
  <si>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</si>
  <si>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</si>
  <si>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</si>
  <si>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</si>
  <si>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</si>
  <si>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</si>
  <si>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</si>
  <si>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</si>
  <si>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</si>
  <si>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</si>
  <si>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</si>
  <si>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</si>
  <si>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</si>
  <si>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</si>
  <si>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</si>
  <si>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</si>
  <si>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</si>
  <si>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</si>
  <si>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</si>
  <si>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</si>
  <si>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</si>
  <si>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</si>
  <si>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</si>
  <si>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</si>
  <si>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</si>
  <si>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t>
    <phoneticPr fontId="4"/>
  </si>
  <si>
    <t>　法定耐用年数を超える施設がないため、該当はありません。</t>
    <phoneticPr fontId="4"/>
  </si>
  <si>
    <t>　本市は、多くの未整備地域を残しているためその早期解消に向けて整備事業を継続して行っている。
　平成28年度から5か年間の「第５期経営計画」および平成29年度から10か年間の「経営戦略」に基づき、経営基盤を強化するために諸課題への対応、各種指標の適正化を図っていく。
　また、令和2年度から地方公営企業法の適用を行う予定であり、移行後に企業会計の財務指標を得たうえで使用料の見直しを検討する。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t>
    <rPh sb="138" eb="140">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</si>
</sst>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F-4752-A611-1B269E7963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C6BF-4752-A611-1B269E7963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76.819999999999993</c:v>
                </c:pt>
                <c:pt idx="1">
                  <c:v>76.819999999999993</c:v>
                </c:pt>
                <c:pt idx="2">
                  <c:v>77.06</c:v>
                </c:pt>
                <c:pt idx="3">
                  <c:v>79.06</c:v>
                </c:pt>
                <c:pt idx="4">
                  <c:v>0</c:v>
                </c:pt>
              </c:numCache>
            </c:numRef>
          </c:val>
          <c:extLst>
            <c:ext xmlns:c16="http://schemas.microsoft.com/office/drawing/2014/chart" uri="{C3380CC4-5D6E-409C-BE32-E72D297353CC}">
              <c16:uniqueId val="{00000000-9846-4261-AFBB-B60053F853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9846-4261-AFBB-B60053F853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89.62</c:v>
                </c:pt>
                <c:pt idx="1">
                  <c:v>89.99</c:v>
                </c:pt>
                <c:pt idx="2">
                  <c:v>90.07</c:v>
                </c:pt>
                <c:pt idx="3">
                  <c:v>90.1</c:v>
                </c:pt>
                <c:pt idx="4">
                  <c:v>90.29</c:v>
                </c:pt>
              </c:numCache>
            </c:numRef>
          </c:val>
          <c:extLst>
            <c:ext xmlns:c16="http://schemas.microsoft.com/office/drawing/2014/chart" uri="{C3380CC4-5D6E-409C-BE32-E72D297353CC}">
              <c16:uniqueId val="{00000000-8C96-43FB-9FCB-572A111E84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8C96-43FB-9FCB-572A111E84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70.459999999999994</c:v>
                </c:pt>
                <c:pt idx="1">
                  <c:v>73.5</c:v>
                </c:pt>
                <c:pt idx="2">
                  <c:v>69.959999999999994</c:v>
                </c:pt>
                <c:pt idx="3">
                  <c:v>67.78</c:v>
                </c:pt>
                <c:pt idx="4">
                  <c:v>69.010000000000005</c:v>
                </c:pt>
              </c:numCache>
            </c:numRef>
          </c:val>
          <c:extLst>
            <c:ext xmlns:c16="http://schemas.microsoft.com/office/drawing/2014/chart" uri="{C3380CC4-5D6E-409C-BE32-E72D297353CC}">
              <c16:uniqueId val="{00000000-EBA6-41D2-96D0-12DFE0087E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6-41D2-96D0-12DFE0087E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5-4A28-962A-3DD1FCAF04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5-4A28-962A-3DD1FCAF04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F0-4E66-AC7C-58F4DA5AA8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F0-4E66-AC7C-58F4DA5AA8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6-4393-A4B7-FF8072D306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6-4393-A4B7-FF8072D306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B6-46DD-B996-2CE39ADDC8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6-46DD-B996-2CE39ADDC8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1858.11</c:v>
                </c:pt>
                <c:pt idx="1">
                  <c:v>1573.2</c:v>
                </c:pt>
                <c:pt idx="2">
                  <c:v>1494.19</c:v>
                </c:pt>
                <c:pt idx="3">
                  <c:v>1482.9</c:v>
                </c:pt>
                <c:pt idx="4">
                  <c:v>1327.02</c:v>
                </c:pt>
              </c:numCache>
            </c:numRef>
          </c:val>
          <c:extLst>
            <c:ext xmlns:c16="http://schemas.microsoft.com/office/drawing/2014/chart" uri="{C3380CC4-5D6E-409C-BE32-E72D297353CC}">
              <c16:uniqueId val="{00000000-B8F1-4219-82AD-1E77B218E7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B8F1-4219-82AD-1E77B218E7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63.05</c:v>
                </c:pt>
                <c:pt idx="1">
                  <c:v>61.91</c:v>
                </c:pt>
                <c:pt idx="2">
                  <c:v>62.23</c:v>
                </c:pt>
                <c:pt idx="3">
                  <c:v>61.48</c:v>
                </c:pt>
                <c:pt idx="4">
                  <c:v>65.64</c:v>
                </c:pt>
              </c:numCache>
            </c:numRef>
          </c:val>
          <c:extLst>
            <c:ext xmlns:c16="http://schemas.microsoft.com/office/drawing/2014/chart" uri="{C3380CC4-5D6E-409C-BE32-E72D297353CC}">
              <c16:uniqueId val="{00000000-1E17-49EC-A21D-930B1F4779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1E17-49EC-A21D-930B1F4779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259.5</c:v>
                </c:pt>
                <c:pt idx="1">
                  <c:v>263.64</c:v>
                </c:pt>
                <c:pt idx="2">
                  <c:v>260.18</c:v>
                </c:pt>
                <c:pt idx="3">
                  <c:v>264.85000000000002</c:v>
                </c:pt>
                <c:pt idx="4">
                  <c:v>247.61</c:v>
                </c:pt>
              </c:numCache>
            </c:numRef>
          </c:val>
          <c:extLst>
            <c:ext xmlns:c16="http://schemas.microsoft.com/office/drawing/2014/chart" uri="{C3380CC4-5D6E-409C-BE32-E72D297353CC}">
              <c16:uniqueId val="{00000000-BA48-4F9A-A48B-EE342476D8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BA48-4F9A-A48B-EE342476D8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3" zoomScaleNormal="100" workbookViewId="0">
      <selection activeCell="CE61" sqref="CE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彦根市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113171</v>
      </c>
      <c r="AM8" s="68"/>
      <c r="AN8" s="68"/>
      <c r="AO8" s="68"/>
      <c r="AP8" s="68"/>
      <c r="AQ8" s="68"/>
      <c r="AR8" s="68"/>
      <c r="AS8" s="68"/>
      <c r="AT8" s="67">
        <f>データ!T6</f>
        <v>196.87</v>
      </c>
      <c r="AU8" s="67"/>
      <c r="AV8" s="67"/>
      <c r="AW8" s="67"/>
      <c r="AX8" s="67"/>
      <c r="AY8" s="67"/>
      <c r="AZ8" s="67"/>
      <c r="BA8" s="67"/>
      <c r="BB8" s="67">
        <f>データ!U6</f>
        <v>574.85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76.75</v>
      </c>
      <c r="Q10" s="67"/>
      <c r="R10" s="67"/>
      <c r="S10" s="67"/>
      <c r="T10" s="67"/>
      <c r="U10" s="67"/>
      <c r="V10" s="67"/>
      <c r="W10" s="67">
        <f>データ!Q6</f>
        <v>84.46</v>
      </c>
      <c r="X10" s="67"/>
      <c r="Y10" s="67"/>
      <c r="Z10" s="67"/>
      <c r="AA10" s="67"/>
      <c r="AB10" s="67"/>
      <c r="AC10" s="67"/>
      <c r="AD10" s="68">
        <f>データ!R6</f>
        <v>2894</v>
      </c>
      <c r="AE10" s="68"/>
      <c r="AF10" s="68"/>
      <c r="AG10" s="68"/>
      <c r="AH10" s="68"/>
      <c r="AI10" s="68"/>
      <c r="AJ10" s="68"/>
      <c r="AK10" s="2"/>
      <c r="AL10" s="68">
        <f>データ!V6</f>
        <v>86730</v>
      </c>
      <c r="AM10" s="68"/>
      <c r="AN10" s="68"/>
      <c r="AO10" s="68"/>
      <c r="AP10" s="68"/>
      <c r="AQ10" s="68"/>
      <c r="AR10" s="68"/>
      <c r="AS10" s="68"/>
      <c r="AT10" s="67">
        <f>データ!W6</f>
        <v>19.57</v>
      </c>
      <c r="AU10" s="67"/>
      <c r="AV10" s="67"/>
      <c r="AW10" s="67"/>
      <c r="AX10" s="67"/>
      <c r="AY10" s="67"/>
      <c r="AZ10" s="67"/>
      <c r="BA10" s="67"/>
      <c r="BB10" s="67">
        <f>データ!X6</f>
        <v>4431.78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LwrV4jPb06Iq6dFjI6Bw/RX8mnmmVnTytJP00uqBET2n99SBvueuhcKJAuZxRjQHEVa9mgx8Azgy9RXa+jEPQ==" saltValue="Jg5MIQfa/kk+CUShWUgX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252026</v>
      </c>
      <c r="D6" s="33">
        <f t="shared" si="3"/>
        <v>47</v>
      </c>
      <c r="E6" s="33">
        <f t="shared" si="3"/>
        <v>17</v>
      </c>
      <c r="F6" s="33">
        <f t="shared" si="3"/>
        <v>1</v>
      </c>
      <c r="G6" s="33">
        <f t="shared" si="3"/>
        <v>0</v>
      </c>
      <c r="H6" s="33" t="str">
        <f t="shared" si="3"/>
        <v>滋賀県　彦根市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76.75</v>
      </c>
      <c r="Q6" s="34">
        <f t="shared" si="3"/>
        <v>84.46</v>
      </c>
      <c r="R6" s="34">
        <f t="shared" si="3"/>
        <v>2894</v>
      </c>
      <c r="S6" s="34">
        <f t="shared" si="3"/>
        <v>113171</v>
      </c>
      <c r="T6" s="34">
        <f t="shared" si="3"/>
        <v>196.87</v>
      </c>
      <c r="U6" s="34">
        <f t="shared" si="3"/>
        <v>574.85</v>
      </c>
      <c r="V6" s="34">
        <f t="shared" si="3"/>
        <v>86730</v>
      </c>
      <c r="W6" s="34">
        <f t="shared" si="3"/>
        <v>19.57</v>
      </c>
      <c r="X6" s="34">
        <f t="shared" si="3"/>
        <v>4431.78</v>
      </c>
      <c r="Y6" s="35">
        <f>IF(Y7="",NA(),Y7)</f>
        <v>70.459999999999994</v>
      </c>
      <c r="Z6" s="35">
        <f t="shared" ref="Z6:AH6" si="4">IF(Z7="",NA(),Z7)</f>
        <v>73.5</v>
      </c>
      <c r="AA6" s="35">
        <f t="shared" si="4"/>
        <v>69.959999999999994</v>
      </c>
      <c r="AB6" s="35">
        <f t="shared" si="4"/>
        <v>67.78</v>
      </c>
      <c r="AC6" s="35">
        <f t="shared" si="4"/>
        <v>69.010000000000005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1858.11</v>
      </c>
      <c r="BG6" s="35">
        <f t="shared" ref="BG6:BO6" si="7">IF(BG7="",NA(),BG7)</f>
        <v>1573.2</v>
      </c>
      <c r="BH6" s="35">
        <f t="shared" si="7"/>
        <v>1494.19</v>
      </c>
      <c r="BI6" s="35">
        <f t="shared" si="7"/>
        <v>1482.9</v>
      </c>
      <c r="BJ6" s="35">
        <f t="shared" si="7"/>
        <v>1327.02</v>
      </c>
      <c r="BK6" s="35">
        <f t="shared" si="7"/>
        <v>1010.51</v>
      </c>
      <c r="BL6" s="35">
        <f t="shared" si="7"/>
        <v>1031.56</v>
      </c>
      <c r="BM6" s="35">
        <f t="shared" si="7"/>
        <v>1053.93</v>
      </c>
      <c r="BN6" s="35">
        <f t="shared" si="7"/>
        <v>1046.25</v>
      </c>
      <c r="BO6" s="35">
        <f t="shared" si="7"/>
        <v>1000.94</v>
      </c>
      <c r="BP6" s="34" t="str">
        <f>IF(BP7="","",IF(BP7="-","【-】","【"&amp;SUBSTITUTE(TEXT(BP7,"#,##0.00"),"-","△")&amp;"】"))</f>
        <v>【682.78】</v>
      </c>
      <c r="BQ6" s="35">
        <f>IF(BQ7="",NA(),BQ7)</f>
        <v>63.05</v>
      </c>
      <c r="BR6" s="35">
        <f t="shared" ref="BR6:BZ6" si="8">IF(BR7="",NA(),BR7)</f>
        <v>61.91</v>
      </c>
      <c r="BS6" s="35">
        <f t="shared" si="8"/>
        <v>62.23</v>
      </c>
      <c r="BT6" s="35">
        <f t="shared" si="8"/>
        <v>61.48</v>
      </c>
      <c r="BU6" s="35">
        <f t="shared" si="8"/>
        <v>65.64</v>
      </c>
      <c r="BV6" s="35">
        <f t="shared" si="8"/>
        <v>83</v>
      </c>
      <c r="BW6" s="35">
        <f t="shared" si="8"/>
        <v>84.32</v>
      </c>
      <c r="BX6" s="35">
        <f t="shared" si="8"/>
        <v>85.23</v>
      </c>
      <c r="BY6" s="35">
        <f t="shared" si="8"/>
        <v>88.37</v>
      </c>
      <c r="BZ6" s="35">
        <f t="shared" si="8"/>
        <v>93.77</v>
      </c>
      <c r="CA6" s="34" t="str">
        <f>IF(CA7="","",IF(CA7="-","【-】","【"&amp;SUBSTITUTE(TEXT(CA7,"#,##0.00"),"-","△")&amp;"】"))</f>
        <v>【100.91】</v>
      </c>
      <c r="CB6" s="35">
        <f>IF(CB7="",NA(),CB7)</f>
        <v>259.5</v>
      </c>
      <c r="CC6" s="35">
        <f t="shared" ref="CC6:CK6" si="9">IF(CC7="",NA(),CC7)</f>
        <v>263.64</v>
      </c>
      <c r="CD6" s="35">
        <f t="shared" si="9"/>
        <v>260.18</v>
      </c>
      <c r="CE6" s="35">
        <f t="shared" si="9"/>
        <v>264.85000000000002</v>
      </c>
      <c r="CF6" s="35">
        <f t="shared" si="9"/>
        <v>247.61</v>
      </c>
      <c r="CG6" s="35">
        <f t="shared" si="9"/>
        <v>193.74</v>
      </c>
      <c r="CH6" s="35">
        <f t="shared" si="9"/>
        <v>188.12</v>
      </c>
      <c r="CI6" s="35">
        <f t="shared" si="9"/>
        <v>185.7</v>
      </c>
      <c r="CJ6" s="35">
        <f t="shared" si="9"/>
        <v>178.11</v>
      </c>
      <c r="CK6" s="35">
        <f t="shared" si="9"/>
        <v>165.57</v>
      </c>
      <c r="CL6" s="34" t="str">
        <f>IF(CL7="","",IF(CL7="-","【-】","【"&amp;SUBSTITUTE(TEXT(CL7,"#,##0.00"),"-","△")&amp;"】"))</f>
        <v>【136.86】</v>
      </c>
      <c r="CM6" s="35">
        <f>IF(CM7="",NA(),CM7)</f>
        <v>76.819999999999993</v>
      </c>
      <c r="CN6" s="35">
        <f t="shared" ref="CN6:CV6" si="10">IF(CN7="",NA(),CN7)</f>
        <v>76.819999999999993</v>
      </c>
      <c r="CO6" s="35">
        <f t="shared" si="10"/>
        <v>77.06</v>
      </c>
      <c r="CP6" s="35">
        <f t="shared" si="10"/>
        <v>79.06</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89.62</v>
      </c>
      <c r="CY6" s="35">
        <f t="shared" ref="CY6:DG6" si="11">IF(CY7="",NA(),CY7)</f>
        <v>89.99</v>
      </c>
      <c r="CZ6" s="35">
        <f t="shared" si="11"/>
        <v>90.07</v>
      </c>
      <c r="DA6" s="35">
        <f t="shared" si="11"/>
        <v>90.1</v>
      </c>
      <c r="DB6" s="35">
        <f t="shared" si="11"/>
        <v>90.29</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252026</v>
      </c>
      <c r="D7" s="37">
        <v>47</v>
      </c>
      <c r="E7" s="37">
        <v>17</v>
      </c>
      <c r="F7" s="37">
        <v>1</v>
      </c>
      <c r="G7" s="37">
        <v>0</v>
      </c>
      <c r="H7" s="37" t="s">
        <v>96</v>
      </c>
      <c r="I7" s="37" t="s">
        <v>97</v>
      </c>
      <c r="J7" s="37" t="s">
        <v>98</v>
      </c>
      <c r="K7" s="37" t="s">
        <v>99</v>
      </c>
      <c r="L7" s="37" t="s">
        <v>100</v>
      </c>
      <c r="M7" s="37" t="s">
        <v>101</v>
      </c>
      <c r="N7" s="38" t="s">
        <v>102</v>
      </c>
      <c r="O7" s="38" t="s">
        <v>103</v>
      </c>
      <c r="P7" s="38">
        <v>76.75</v>
      </c>
      <c r="Q7" s="38">
        <v>84.46</v>
      </c>
      <c r="R7" s="38">
        <v>2894</v>
      </c>
      <c r="S7" s="38">
        <v>113171</v>
      </c>
      <c r="T7" s="38">
        <v>196.87</v>
      </c>
      <c r="U7" s="38">
        <v>574.85</v>
      </c>
      <c r="V7" s="38">
        <v>86730</v>
      </c>
      <c r="W7" s="38">
        <v>19.57</v>
      </c>
      <c r="X7" s="38">
        <v>4431.78</v>
      </c>
      <c r="Y7" s="38">
        <v>70.459999999999994</v>
      </c>
      <c r="Z7" s="38">
        <v>73.5</v>
      </c>
      <c r="AA7" s="38">
        <v>69.959999999999994</v>
      </c>
      <c r="AB7" s="38">
        <v>67.78</v>
      </c>
      <c r="AC7" s="38">
        <v>69.010000000000005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1858.11</v>
      </c>
      <c r="BG7" s="38">
        <v>1573.2</v>
      </c>
      <c r="BH7" s="38">
        <v>1494.19</v>
      </c>
      <c r="BI7" s="38">
        <v>1482.9</v>
      </c>
      <c r="BJ7" s="38">
        <v>1327.02</v>
      </c>
      <c r="BK7" s="38">
        <v>1010.51</v>
      </c>
      <c r="BL7" s="38">
        <v>1031.56</v>
      </c>
      <c r="BM7" s="38">
        <v>1053.93</v>
      </c>
      <c r="BN7" s="38">
        <v>1046.25</v>
      </c>
      <c r="BO7" s="38">
        <v>1000.94</v>
      </c>
      <c r="BP7" s="38">
        <v>682.78</v>
      </c>
      <c r="BQ7" s="38">
        <v>63.05</v>
      </c>
      <c r="BR7" s="38">
        <v>61.91</v>
      </c>
      <c r="BS7" s="38">
        <v>62.23</v>
      </c>
      <c r="BT7" s="38">
        <v>61.48</v>
      </c>
      <c r="BU7" s="38">
        <v>65.64</v>
      </c>
      <c r="BV7" s="38">
        <v>83</v>
      </c>
      <c r="BW7" s="38">
        <v>84.32</v>
      </c>
      <c r="BX7" s="38">
        <v>85.23</v>
      </c>
      <c r="BY7" s="38">
        <v>88.37</v>
      </c>
      <c r="BZ7" s="38">
        <v>93.77</v>
      </c>
      <c r="CA7" s="38">
        <v>100.91</v>
      </c>
      <c r="CB7" s="38">
        <v>259.5</v>
      </c>
      <c r="CC7" s="38">
        <v>263.64</v>
      </c>
      <c r="CD7" s="38">
        <v>260.18</v>
      </c>
      <c r="CE7" s="38">
        <v>264.85000000000002</v>
      </c>
      <c r="CF7" s="38">
        <v>247.61</v>
      </c>
      <c r="CG7" s="38">
        <v>193.74</v>
      </c>
      <c r="CH7" s="38">
        <v>188.12</v>
      </c>
      <c r="CI7" s="38">
        <v>185.7</v>
      </c>
      <c r="CJ7" s="38">
        <v>178.11</v>
      </c>
      <c r="CK7" s="38">
        <v>165.57</v>
      </c>
      <c r="CL7" s="38">
        <v>136.86000000000001</v>
      </c>
      <c r="CM7" s="38">
        <v>76.819999999999993</v>
      </c>
      <c r="CN7" s="38">
        <v>76.819999999999993</v>
      </c>
      <c r="CO7" s="38">
        <v>77.06</v>
      </c>
      <c r="CP7" s="38">
        <v>79.06</v>
      </c>
      <c r="CQ7" s="38" t="s">
        <v>102</v>
      </c>
      <c r="CR7" s="38">
        <v>62.23</v>
      </c>
      <c r="CS7" s="38">
        <v>60</v>
      </c>
      <c r="CT7" s="38">
        <v>61.03</v>
      </c>
      <c r="CU7" s="38">
        <v>59.55</v>
      </c>
      <c r="CV7" s="38">
        <v>59.19</v>
      </c>
      <c r="CW7" s="38">
        <v>58.98</v>
      </c>
      <c r="CX7" s="38">
        <v>89.62</v>
      </c>
      <c r="CY7" s="38">
        <v>89.99</v>
      </c>
      <c r="CZ7" s="38">
        <v>90.07</v>
      </c>
      <c r="DA7" s="38">
        <v>90.1</v>
      </c>
      <c r="DB7" s="38">
        <v>90.29</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長崎 克洋</cp:lastModifiedBy>
  <dcterms:created xsi:type="dcterms:W3CDTF">2019-12-05T05:05:38Z</dcterms:created>
  <dcterms:modified xsi:type="dcterms:W3CDTF">2020-02-03T09:32:05Z</dcterms:modified>
  <cp:category/>
</cp:coreProperties>
</file>