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901A_総括\01　決算統計\R2　H31(R1)分\13　経営分析比較表\202101131514_Fw__公営企業に係る経営比較分析表（令和元年度決算）の分析等について\253839 日野町\"/>
    </mc:Choice>
  </mc:AlternateContent>
  <workbookProtection workbookAlgorithmName="SHA-512" workbookHashValue="QiSiXikamPejhzXOF1056o0IzalTmEPpf3Xohx6pY0nBoKbVXk94Lvasj8ZGiuQ1lswzTBVs2kmcCX7ORFYHTQ==" workbookSaltValue="QXB4PVngbSEWkTa3YX98j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<sst xmlns="http://schemas.openxmlformats.org/spreadsheetml/2006/main" count="238" uniqueCount="119">
  <si>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</si>
  <si>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</si>
  <si>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</si>
  <si>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</si>
  <si>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</si>
  <si>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</si>
  <si>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</si>
  <si>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</si>
  <si>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</si>
  <si>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</si>
  <si>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</si>
  <si>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</si>
  <si>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</si>
  <si>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</si>
  <si>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</si>
  <si>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</si>
  <si>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</si>
  <si>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</si>
  <si>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</si>
  <si>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</si>
  <si>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</si>
  <si>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</si>
  <si>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</si>
  <si>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</si>
  <si>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</si>
  <si>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</si>
  <si>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</si>
  <si>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</si>
  <si>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</si>
  <si>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</si>
  <si>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</si>
  <si>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</si>
  <si>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</si>
  <si>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</si>
  <si>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</si>
  <si>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</si>
  <si>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</si>
  <si>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</si>
  <si>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</si>
  <si>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</si>
  <si>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</si>
  <si>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</si>
  <si>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</si>
  <si>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</si>
  <si>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</si>
  <si>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</si>
  <si>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</si>
  <si>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</si>
  <si>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</si>
  <si>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</si>
  <si>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</si>
  <si>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</si>
  <si>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</si>
  <si>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</si>
  <si>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</si>
  <si>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</si>
  <si>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</si>
  <si>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</si>
  <si>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</si>
  <si>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</si>
  <si>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</si>
  <si>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</si>
  <si>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</si>
  <si>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</si>
  <si>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</si>
  <si>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</si>
  <si>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</si>
  <si>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</si>
  <si>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</si>
  <si>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</si>
  <si>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</si>
  <si>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</si>
  <si>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</si>
  <si>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</si>
  <si>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</si>
  <si>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</si>
  <si>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</si>
  <si>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</si>
  <si>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</si>
  <si>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</si>
  <si>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</si>
  <si>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</si>
  <si>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</si>
  <si>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</si>
  <si>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</si>
  <si>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</si>
  <si>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</si>
  <si>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</si>
  <si>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</si>
  <si>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</si>
  <si>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</si>
  <si>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</si>
  <si>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</si>
  <si>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</si>
  <si>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</si>
  <si>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</si>
  <si>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</si>
  <si>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</si>
  <si>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</si>
  <si>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</si>
  <si>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</si>
  <si>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</si>
  <si>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</si>
  <si>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</si>
  <si>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</si>
  <si>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</si>
  <si>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</si>
  <si>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</si>
  <si>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</si>
  <si>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</si>
  <si>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</si>
  <si>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</si>
  <si>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</si>
  <si>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</si>
  <si>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</si>
  <si>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</si>
  <si>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汚水処理原価は類似団体平均より低い数値であり、経費回収率においては「100%を越えた」値となっている。
　収益的収支比率については、昨年より改善しているものの100%を下回っている状態であることから、今後は使用料の増収対策等の検討が必要となってくる。
　水洗化においては類似団体平均と比べても低い数値となっているが、住宅地域の整備が完了したことから今後は数値が上がってくると推測できる。新たに供用開始した地域へ、早い段階から啓発していくことで、水洗化率の向上を図る。</t>
    <phoneticPr fontId="4"/>
  </si>
  <si>
    <t>　管路の殆どが塩ビ管であり現時点では更新を行っていないが、今後は、老朽化の対策として、管路及びマンホール、ポンプ施設において、重要度が高い箇所より点検、調査を行い今後の対策を計画していく。</t>
    <phoneticPr fontId="4"/>
  </si>
  <si>
    <t>　事業費の大半を企業債の返済が占めている中、収益的収支比率は改善傾向にあるものの、100%以下の数値となっているため、比率改善の取り組みが必要となっている。
　また、今後はマンホールやポンプ施設等の調査・修繕といった維持管理における費用も増加する見込であり、経営改善のための取り組みが必須となっている。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</si>
</sst>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33-4559-99A9-1792054A49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9733-4559-99A9-1792054A49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97.32</c:v>
                </c:pt>
                <c:pt idx="1">
                  <c:v>91.52</c:v>
                </c:pt>
                <c:pt idx="2">
                  <c:v>91.47</c:v>
                </c:pt>
                <c:pt idx="3">
                  <c:v>0</c:v>
                </c:pt>
                <c:pt idx="4">
                  <c:v>0</c:v>
                </c:pt>
              </c:numCache>
            </c:numRef>
          </c:val>
          <c:extLst>
            <c:ext xmlns:c16="http://schemas.microsoft.com/office/drawing/2014/chart" uri="{C3380CC4-5D6E-409C-BE32-E72D297353CC}">
              <c16:uniqueId val="{00000000-6F15-4D78-81A3-20D127BC76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F15-4D78-81A3-20D127BC76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65.52</c:v>
                </c:pt>
                <c:pt idx="1">
                  <c:v>68.02</c:v>
                </c:pt>
                <c:pt idx="2">
                  <c:v>69.94</c:v>
                </c:pt>
                <c:pt idx="3">
                  <c:v>71.78</c:v>
                </c:pt>
                <c:pt idx="4">
                  <c:v>73.78</c:v>
                </c:pt>
              </c:numCache>
            </c:numRef>
          </c:val>
          <c:extLst>
            <c:ext xmlns:c16="http://schemas.microsoft.com/office/drawing/2014/chart" uri="{C3380CC4-5D6E-409C-BE32-E72D297353CC}">
              <c16:uniqueId val="{00000000-D4D0-4DD8-9165-486F1B23CE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D4D0-4DD8-9165-486F1B23CE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84.2</c:v>
                </c:pt>
                <c:pt idx="1">
                  <c:v>82.81</c:v>
                </c:pt>
                <c:pt idx="2">
                  <c:v>73.95</c:v>
                </c:pt>
                <c:pt idx="3">
                  <c:v>76.55</c:v>
                </c:pt>
                <c:pt idx="4">
                  <c:v>86.36</c:v>
                </c:pt>
              </c:numCache>
            </c:numRef>
          </c:val>
          <c:extLst>
            <c:ext xmlns:c16="http://schemas.microsoft.com/office/drawing/2014/chart" uri="{C3380CC4-5D6E-409C-BE32-E72D297353CC}">
              <c16:uniqueId val="{00000000-6DA5-4161-91C7-21D100F141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A5-4161-91C7-21D100F141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95-4403-BEF8-D2F0B6A4539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95-4403-BEF8-D2F0B6A4539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34-49DB-934C-B5D5C0AC89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34-49DB-934C-B5D5C0AC89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A5-49C6-97B5-EC0F79AF5A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A5-49C6-97B5-EC0F79AF5A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1A-4FFE-A1C0-35EFB22BC3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1A-4FFE-A1C0-35EFB22BC3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1167.54</c:v>
                </c:pt>
                <c:pt idx="1">
                  <c:v>1208.6300000000001</c:v>
                </c:pt>
                <c:pt idx="2">
                  <c:v>1446.06</c:v>
                </c:pt>
                <c:pt idx="3">
                  <c:v>967.92</c:v>
                </c:pt>
                <c:pt idx="4">
                  <c:v>924.93</c:v>
                </c:pt>
              </c:numCache>
            </c:numRef>
          </c:val>
          <c:extLst>
            <c:ext xmlns:c16="http://schemas.microsoft.com/office/drawing/2014/chart" uri="{C3380CC4-5D6E-409C-BE32-E72D297353CC}">
              <c16:uniqueId val="{00000000-A092-46CC-A464-8BB5186ECF4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092-46CC-A464-8BB5186ECF4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101.94</c:v>
                </c:pt>
                <c:pt idx="1">
                  <c:v>82.84</c:v>
                </c:pt>
                <c:pt idx="2">
                  <c:v>100.53</c:v>
                </c:pt>
                <c:pt idx="3">
                  <c:v>101.44</c:v>
                </c:pt>
                <c:pt idx="4">
                  <c:v>102.22</c:v>
                </c:pt>
              </c:numCache>
            </c:numRef>
          </c:val>
          <c:extLst>
            <c:ext xmlns:c16="http://schemas.microsoft.com/office/drawing/2014/chart" uri="{C3380CC4-5D6E-409C-BE32-E72D297353CC}">
              <c16:uniqueId val="{00000000-91D2-4F97-8EAE-C99E1FA47C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91D2-4F97-8EAE-C99E1FA47C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234.71</c:v>
                </c:pt>
                <c:pt idx="1">
                  <c:v>189.3</c:v>
                </c:pt>
                <c:pt idx="2">
                  <c:v>156</c:v>
                </c:pt>
                <c:pt idx="3">
                  <c:v>158.79</c:v>
                </c:pt>
                <c:pt idx="4">
                  <c:v>139.11000000000001</c:v>
                </c:pt>
              </c:numCache>
            </c:numRef>
          </c:val>
          <c:extLst>
            <c:ext xmlns:c16="http://schemas.microsoft.com/office/drawing/2014/chart" uri="{C3380CC4-5D6E-409C-BE32-E72D297353CC}">
              <c16:uniqueId val="{00000000-170C-49D1-8EC4-A658EC0B25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170C-49D1-8EC4-A658EC0B25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39"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日野町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21493</v>
      </c>
      <c r="AM8" s="69"/>
      <c r="AN8" s="69"/>
      <c r="AO8" s="69"/>
      <c r="AP8" s="69"/>
      <c r="AQ8" s="69"/>
      <c r="AR8" s="69"/>
      <c r="AS8" s="69"/>
      <c r="AT8" s="68">
        <f>データ!T6</f>
        <v>117.6</v>
      </c>
      <c r="AU8" s="68"/>
      <c r="AV8" s="68"/>
      <c r="AW8" s="68"/>
      <c r="AX8" s="68"/>
      <c r="AY8" s="68"/>
      <c r="AZ8" s="68"/>
      <c r="BA8" s="68"/>
      <c r="BB8" s="68">
        <f>データ!U6</f>
        <v>182.76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37.840000000000003</v>
      </c>
      <c r="Q10" s="68"/>
      <c r="R10" s="68"/>
      <c r="S10" s="68"/>
      <c r="T10" s="68"/>
      <c r="U10" s="68"/>
      <c r="V10" s="68"/>
      <c r="W10" s="68">
        <f>データ!Q6</f>
        <v>90.08</v>
      </c>
      <c r="X10" s="68"/>
      <c r="Y10" s="68"/>
      <c r="Z10" s="68"/>
      <c r="AA10" s="68"/>
      <c r="AB10" s="68"/>
      <c r="AC10" s="68"/>
      <c r="AD10" s="69">
        <f>データ!R6</f>
        <v>2900</v>
      </c>
      <c r="AE10" s="69"/>
      <c r="AF10" s="69"/>
      <c r="AG10" s="69"/>
      <c r="AH10" s="69"/>
      <c r="AI10" s="69"/>
      <c r="AJ10" s="69"/>
      <c r="AK10" s="2"/>
      <c r="AL10" s="69">
        <f>データ!V6</f>
        <v>8106</v>
      </c>
      <c r="AM10" s="69"/>
      <c r="AN10" s="69"/>
      <c r="AO10" s="69"/>
      <c r="AP10" s="69"/>
      <c r="AQ10" s="69"/>
      <c r="AR10" s="69"/>
      <c r="AS10" s="69"/>
      <c r="AT10" s="68">
        <f>データ!W6</f>
        <v>2.94</v>
      </c>
      <c r="AU10" s="68"/>
      <c r="AV10" s="68"/>
      <c r="AW10" s="68"/>
      <c r="AX10" s="68"/>
      <c r="AY10" s="68"/>
      <c r="AZ10" s="68"/>
      <c r="BA10" s="68"/>
      <c r="BB10" s="68">
        <f>データ!X6</f>
        <v>2757.14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GsE5DarmdHzOJjxGGIbQ11dYFmonizb+KO1173hGA4RsUFLQPkNoC0Q6xPaENFXqS2YWvoGJn1/4LhZVALSd6w==" saltValue="MWWCbuMoD+eOM9DNfIS4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253839</v>
      </c>
      <c r="D6" s="33">
        <f t="shared" si="3"/>
        <v>47</v>
      </c>
      <c r="E6" s="33">
        <f t="shared" si="3"/>
        <v>17</v>
      </c>
      <c r="F6" s="33">
        <f t="shared" si="3"/>
        <v>4</v>
      </c>
      <c r="G6" s="33">
        <f t="shared" si="3"/>
        <v>0</v>
      </c>
      <c r="H6" s="33" t="str">
        <f t="shared" si="3"/>
        <v>滋賀県　日野町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37.840000000000003</v>
      </c>
      <c r="Q6" s="34">
        <f t="shared" si="3"/>
        <v>90.08</v>
      </c>
      <c r="R6" s="34">
        <f t="shared" si="3"/>
        <v>2900</v>
      </c>
      <c r="S6" s="34">
        <f t="shared" si="3"/>
        <v>21493</v>
      </c>
      <c r="T6" s="34">
        <f t="shared" si="3"/>
        <v>117.6</v>
      </c>
      <c r="U6" s="34">
        <f t="shared" si="3"/>
        <v>182.76</v>
      </c>
      <c r="V6" s="34">
        <f t="shared" si="3"/>
        <v>8106</v>
      </c>
      <c r="W6" s="34">
        <f t="shared" si="3"/>
        <v>2.94</v>
      </c>
      <c r="X6" s="34">
        <f t="shared" si="3"/>
        <v>2757.14</v>
      </c>
      <c r="Y6" s="35">
        <f>IF(Y7="",NA(),Y7)</f>
        <v>84.2</v>
      </c>
      <c r="Z6" s="35">
        <f t="shared" ref="Z6:AH6" si="4">IF(Z7="",NA(),Z7)</f>
        <v>82.81</v>
      </c>
      <c r="AA6" s="35">
        <f t="shared" si="4"/>
        <v>73.95</v>
      </c>
      <c r="AB6" s="35">
        <f t="shared" si="4"/>
        <v>76.55</v>
      </c>
      <c r="AC6" s="35">
        <f t="shared" si="4"/>
        <v>86.36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1167.54</v>
      </c>
      <c r="BG6" s="35">
        <f t="shared" ref="BG6:BO6" si="7">IF(BG7="",NA(),BG7)</f>
        <v>1208.6300000000001</v>
      </c>
      <c r="BH6" s="35">
        <f t="shared" si="7"/>
        <v>1446.06</v>
      </c>
      <c r="BI6" s="35">
        <f t="shared" si="7"/>
        <v>967.92</v>
      </c>
      <c r="BJ6" s="35">
        <f t="shared" si="7"/>
        <v>924.93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101.94</v>
      </c>
      <c r="BR6" s="35">
        <f t="shared" ref="BR6:BZ6" si="8">IF(BR7="",NA(),BR7)</f>
        <v>82.84</v>
      </c>
      <c r="BS6" s="35">
        <f t="shared" si="8"/>
        <v>100.53</v>
      </c>
      <c r="BT6" s="35">
        <f t="shared" si="8"/>
        <v>101.44</v>
      </c>
      <c r="BU6" s="35">
        <f t="shared" si="8"/>
        <v>102.22</v>
      </c>
      <c r="BV6" s="35">
        <f t="shared" si="8"/>
        <v>66.22</v>
      </c>
      <c r="BW6" s="35">
        <f t="shared" si="8"/>
        <v>69.87</v>
      </c>
      <c r="BX6" s="35">
        <f t="shared" si="8"/>
        <v>74.3</v>
      </c>
      <c r="BY6" s="35">
        <f t="shared" si="8"/>
        <v>72.260000000000005</v>
      </c>
      <c r="BZ6" s="35">
        <f t="shared" si="8"/>
        <v>71.84</v>
      </c>
      <c r="CA6" s="34" t="str">
        <f>IF(CA7="","",IF(CA7="-","【-】","【"&amp;SUBSTITUTE(TEXT(CA7,"#,##0.00"),"-","△")&amp;"】"))</f>
        <v>【74.17】</v>
      </c>
      <c r="CB6" s="35">
        <f>IF(CB7="",NA(),CB7)</f>
        <v>234.71</v>
      </c>
      <c r="CC6" s="35">
        <f t="shared" ref="CC6:CK6" si="9">IF(CC7="",NA(),CC7)</f>
        <v>189.3</v>
      </c>
      <c r="CD6" s="35">
        <f t="shared" si="9"/>
        <v>156</v>
      </c>
      <c r="CE6" s="35">
        <f t="shared" si="9"/>
        <v>158.79</v>
      </c>
      <c r="CF6" s="35">
        <f t="shared" si="9"/>
        <v>139.11000000000001</v>
      </c>
      <c r="CG6" s="35">
        <f t="shared" si="9"/>
        <v>246.72</v>
      </c>
      <c r="CH6" s="35">
        <f t="shared" si="9"/>
        <v>234.96</v>
      </c>
      <c r="CI6" s="35">
        <f t="shared" si="9"/>
        <v>221.81</v>
      </c>
      <c r="CJ6" s="35">
        <f t="shared" si="9"/>
        <v>230.02</v>
      </c>
      <c r="CK6" s="35">
        <f t="shared" si="9"/>
        <v>228.47</v>
      </c>
      <c r="CL6" s="34" t="str">
        <f>IF(CL7="","",IF(CL7="-","【-】","【"&amp;SUBSTITUTE(TEXT(CL7,"#,##0.00"),"-","△")&amp;"】"))</f>
        <v>【218.56】</v>
      </c>
      <c r="CM6" s="35">
        <f>IF(CM7="",NA(),CM7)</f>
        <v>97.32</v>
      </c>
      <c r="CN6" s="35">
        <f t="shared" ref="CN6:CV6" si="10">IF(CN7="",NA(),CN7)</f>
        <v>91.52</v>
      </c>
      <c r="CO6" s="35">
        <f t="shared" si="10"/>
        <v>91.47</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65.52</v>
      </c>
      <c r="CY6" s="35">
        <f t="shared" ref="CY6:DG6" si="11">IF(CY7="",NA(),CY7)</f>
        <v>68.02</v>
      </c>
      <c r="CZ6" s="35">
        <f t="shared" si="11"/>
        <v>69.94</v>
      </c>
      <c r="DA6" s="35">
        <f t="shared" si="11"/>
        <v>71.78</v>
      </c>
      <c r="DB6" s="35">
        <f t="shared" si="11"/>
        <v>73.78</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253839</v>
      </c>
      <c r="D7" s="37">
        <v>47</v>
      </c>
      <c r="E7" s="37">
        <v>17</v>
      </c>
      <c r="F7" s="37">
        <v>4</v>
      </c>
      <c r="G7" s="37">
        <v>0</v>
      </c>
      <c r="H7" s="37" t="s">
        <v>98</v>
      </c>
      <c r="I7" s="37" t="s">
        <v>99</v>
      </c>
      <c r="J7" s="37" t="s">
        <v>100</v>
      </c>
      <c r="K7" s="37" t="s">
        <v>101</v>
      </c>
      <c r="L7" s="37" t="s">
        <v>102</v>
      </c>
      <c r="M7" s="37" t="s">
        <v>103</v>
      </c>
      <c r="N7" s="38" t="s">
        <v>104</v>
      </c>
      <c r="O7" s="38" t="s">
        <v>105</v>
      </c>
      <c r="P7" s="38">
        <v>37.840000000000003</v>
      </c>
      <c r="Q7" s="38">
        <v>90.08</v>
      </c>
      <c r="R7" s="38">
        <v>2900</v>
      </c>
      <c r="S7" s="38">
        <v>21493</v>
      </c>
      <c r="T7" s="38">
        <v>117.6</v>
      </c>
      <c r="U7" s="38">
        <v>182.76</v>
      </c>
      <c r="V7" s="38">
        <v>8106</v>
      </c>
      <c r="W7" s="38">
        <v>2.94</v>
      </c>
      <c r="X7" s="38">
        <v>2757.14</v>
      </c>
      <c r="Y7" s="38">
        <v>84.2</v>
      </c>
      <c r="Z7" s="38">
        <v>82.81</v>
      </c>
      <c r="AA7" s="38">
        <v>73.95</v>
      </c>
      <c r="AB7" s="38">
        <v>76.55</v>
      </c>
      <c r="AC7" s="38">
        <v>86.36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1167.54</v>
      </c>
      <c r="BG7" s="38">
        <v>1208.6300000000001</v>
      </c>
      <c r="BH7" s="38">
        <v>1446.06</v>
      </c>
      <c r="BI7" s="38">
        <v>967.92</v>
      </c>
      <c r="BJ7" s="38">
        <v>924.93</v>
      </c>
      <c r="BK7" s="38">
        <v>1434.89</v>
      </c>
      <c r="BL7" s="38">
        <v>1298.9100000000001</v>
      </c>
      <c r="BM7" s="38">
        <v>1243.71</v>
      </c>
      <c r="BN7" s="38">
        <v>1194.1500000000001</v>
      </c>
      <c r="BO7" s="38">
        <v>1206.79</v>
      </c>
      <c r="BP7" s="38">
        <v>1218.7</v>
      </c>
      <c r="BQ7" s="38">
        <v>101.94</v>
      </c>
      <c r="BR7" s="38">
        <v>82.84</v>
      </c>
      <c r="BS7" s="38">
        <v>100.53</v>
      </c>
      <c r="BT7" s="38">
        <v>101.44</v>
      </c>
      <c r="BU7" s="38">
        <v>102.22</v>
      </c>
      <c r="BV7" s="38">
        <v>66.22</v>
      </c>
      <c r="BW7" s="38">
        <v>69.87</v>
      </c>
      <c r="BX7" s="38">
        <v>74.3</v>
      </c>
      <c r="BY7" s="38">
        <v>72.260000000000005</v>
      </c>
      <c r="BZ7" s="38">
        <v>71.84</v>
      </c>
      <c r="CA7" s="38">
        <v>74.17</v>
      </c>
      <c r="CB7" s="38">
        <v>234.71</v>
      </c>
      <c r="CC7" s="38">
        <v>189.3</v>
      </c>
      <c r="CD7" s="38">
        <v>156</v>
      </c>
      <c r="CE7" s="38">
        <v>158.79</v>
      </c>
      <c r="CF7" s="38">
        <v>139.11000000000001</v>
      </c>
      <c r="CG7" s="38">
        <v>246.72</v>
      </c>
      <c r="CH7" s="38">
        <v>234.96</v>
      </c>
      <c r="CI7" s="38">
        <v>221.81</v>
      </c>
      <c r="CJ7" s="38">
        <v>230.02</v>
      </c>
      <c r="CK7" s="38">
        <v>228.47</v>
      </c>
      <c r="CL7" s="38">
        <v>218.56</v>
      </c>
      <c r="CM7" s="38">
        <v>97.32</v>
      </c>
      <c r="CN7" s="38">
        <v>91.52</v>
      </c>
      <c r="CO7" s="38">
        <v>91.47</v>
      </c>
      <c r="CP7" s="38" t="s">
        <v>104</v>
      </c>
      <c r="CQ7" s="38" t="s">
        <v>104</v>
      </c>
      <c r="CR7" s="38">
        <v>41.35</v>
      </c>
      <c r="CS7" s="38">
        <v>42.9</v>
      </c>
      <c r="CT7" s="38">
        <v>43.36</v>
      </c>
      <c r="CU7" s="38">
        <v>42.56</v>
      </c>
      <c r="CV7" s="38">
        <v>42.47</v>
      </c>
      <c r="CW7" s="38">
        <v>42.86</v>
      </c>
      <c r="CX7" s="38">
        <v>65.52</v>
      </c>
      <c r="CY7" s="38">
        <v>68.02</v>
      </c>
      <c r="CZ7" s="38">
        <v>69.94</v>
      </c>
      <c r="DA7" s="38">
        <v>71.78</v>
      </c>
      <c r="DB7" s="38">
        <v>73.78</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岩﨑</cp:lastModifiedBy>
  <cp:lastPrinted>2021-01-28T00:25:50Z</cp:lastPrinted>
  <dcterms:created xsi:type="dcterms:W3CDTF">2020-12-04T02:55:58Z</dcterms:created>
  <dcterms:modified xsi:type="dcterms:W3CDTF">2021-01-28T00:25:52Z</dcterms:modified>
  <cp:category/>
</cp:coreProperties>
</file>