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901A_総括\01　決算統計\R2　H31(R1)分\13　経営分析比較表\202101131514_Fw__公営企業に係る経営比較分析表（令和元年度決算）の分析等について\253839 日野町\"/>
    </mc:Choice>
  </mc:AlternateContent>
  <workbookProtection workbookAlgorithmName="SHA-512" workbookHashValue="NrWhE1UPOYW8s9d4RYZUvN7uDSLqPM3AOIvEDtyG85g0AyG54G9ifJanEUDVGIdpMZ3LjM5hHai7HsZsShm27w==" workbookSaltValue="mj1N1O7DFQCtelBJHBwoL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BB10" i="4"/>
  <c r="AL10" i="4"/>
  <c r="AD10" i="4"/>
  <c r="W10" i="4"/>
  <c r="P10" i="4"/>
  <c r="B10" i="4"/>
  <c r="BB8" i="4"/>
  <c r="AT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<sst xmlns="http://schemas.openxmlformats.org/spreadsheetml/2006/main" count="238" uniqueCount="120">
  <si>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</si>
  <si>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</si>
  <si>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</si>
  <si>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</si>
  <si>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</si>
  <si>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</si>
  <si>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</si>
  <si>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</si>
  <si>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</si>
  <si>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</si>
  <si>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</si>
  <si>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</si>
  <si>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</si>
  <si>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</si>
  <si>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</si>
  <si>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</si>
  <si>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</si>
  <si>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</si>
  <si>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</si>
  <si>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</si>
  <si>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</si>
  <si>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</si>
  <si>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</si>
  <si>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</si>
  <si>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</si>
  <si>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</si>
  <si>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</si>
  <si>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</si>
  <si>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</si>
  <si>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</si>
  <si>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</si>
  <si>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</si>
  <si>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</si>
  <si>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</si>
  <si>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</si>
  <si>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</si>
  <si>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</si>
  <si>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</si>
  <si>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</si>
  <si>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</si>
  <si>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</si>
  <si>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</si>
  <si>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</si>
  <si>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</si>
  <si>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</si>
  <si>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</si>
  <si>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</si>
  <si>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</si>
  <si>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</si>
  <si>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</si>
  <si>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</si>
  <si>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</si>
  <si>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</si>
  <si>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</si>
  <si>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</si>
  <si>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</si>
  <si>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</si>
  <si>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</si>
  <si>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</si>
  <si>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</si>
  <si>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</si>
  <si>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</si>
  <si>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</si>
  <si>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</si>
  <si>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</si>
  <si>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</si>
  <si>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</si>
  <si>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</si>
  <si>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</si>
  <si>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</si>
  <si>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</si>
  <si>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</si>
  <si>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</si>
  <si>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</si>
  <si>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</si>
  <si>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</si>
  <si>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</si>
  <si>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</si>
  <si>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</si>
  <si>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</si>
  <si>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</si>
  <si>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</si>
  <si>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</si>
  <si>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</si>
  <si>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</si>
  <si>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</si>
  <si>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</si>
  <si>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</si>
  <si>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</si>
  <si>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</si>
  <si>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</si>
  <si>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</si>
  <si>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</si>
  <si>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</si>
  <si>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</si>
  <si>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</si>
  <si>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</si>
  <si>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</si>
  <si>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日野町</t>
  </si>
  <si>
    <t>法非適用</t>
  </si>
  <si>
    <t>下水道事業</t>
  </si>
  <si>
    <t>公共下水道</t>
  </si>
  <si>
    <t>Cd2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</si>
  <si>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</si>
  <si>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</si>
  <si>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</si>
  <si>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</si>
  <si>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</si>
  <si>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</si>
  <si>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</si>
  <si>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</si>
  <si>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</si>
  <si>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</si>
  <si>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</si>
  <si>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</si>
  <si>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</si>
  <si>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</si>
  <si>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汚水処理原価は類似団体平均より低い数値であり、経費回収率においては類似団体平均を上回っている。
　収益的収支比率ついては、昨年より改善しているものの100%を下回っている状態であることから、今後は使用料の増収対策等の検討が必要となってくる。
　水洗化率においては、90%以上であり類似団体平均より高い値となっているが、今後も啓発は必要である。</t>
    <phoneticPr fontId="4"/>
  </si>
  <si>
    <t>　管路の殆どが塩ビ管であり現時点では更新を行っていないが、一部存在するコンクリート管において対策が必要な箇所が発現したことから、平成30年度に更新工事を行った。また、管路及びマンホール、ポンプ施設においても、重要度が高い箇所より点検・調査行い、今後の対策を計画していく。</t>
    <rPh sb="76" eb="77">
      <t>オコナ</t>
    </rPh>
    <phoneticPr fontId="4"/>
  </si>
  <si>
    <t>　事業費の大半を企業債の返済が占めている中、収益的収支比率は平成29年度より改善傾向にあるものの、100%以下の数値となっているため、比率改善のための取り組みが必要となっている。
　また、今後はコンクリート管やマンホール等、調査・修繕といった維持管理における費用も増加する見込であり、経営改善のための取り組みが必須となっている。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</si>
</sst>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DE-483D-9EE0-F9D656FB6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0.15</c:v>
                </c:pt>
                <c:pt idx="1">
                  <c:v>0.1</c:v>
                </c:pt>
                <c:pt idx="2">
                  <c:v>0.13</c:v>
                </c:pt>
                <c:pt idx="3">
                  <c:v>0.12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DE-483D-9EE0-F9D656FB6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97.32</c:v>
                </c:pt>
                <c:pt idx="1">
                  <c:v>91.56</c:v>
                </c:pt>
                <c:pt idx="2">
                  <c:v>91.47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A-46A0-B520-D4A82C760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49.39</c:v>
                </c:pt>
                <c:pt idx="1">
                  <c:v>49.25</c:v>
                </c:pt>
                <c:pt idx="2">
                  <c:v>50.24</c:v>
                </c:pt>
                <c:pt idx="3">
                  <c:v>49.68</c:v>
                </c:pt>
                <c:pt idx="4">
                  <c:v>49.27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7A-46A0-B520-D4A82C760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90.74</c:v>
                </c:pt>
                <c:pt idx="1">
                  <c:v>91.5</c:v>
                </c:pt>
                <c:pt idx="2">
                  <c:v>92.01</c:v>
                </c:pt>
                <c:pt idx="3">
                  <c:v>92.41</c:v>
                </c:pt>
                <c:pt idx="4">
                  <c:v>92.88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37-4C25-A245-FC786286A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83.96</c:v>
                </c:pt>
                <c:pt idx="1">
                  <c:v>84.12</c:v>
                </c:pt>
                <c:pt idx="2">
                  <c:v>84.17</c:v>
                </c:pt>
                <c:pt idx="3">
                  <c:v>83.35</c:v>
                </c:pt>
                <c:pt idx="4">
                  <c:v>83.16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37-4C25-A245-FC786286A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75.180000000000007</c:v>
                </c:pt>
                <c:pt idx="1">
                  <c:v>80.94</c:v>
                </c:pt>
                <c:pt idx="2">
                  <c:v>70.540000000000006</c:v>
                </c:pt>
                <c:pt idx="3">
                  <c:v>76.81</c:v>
                </c:pt>
                <c:pt idx="4">
                  <c:v>76.91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E-4093-9D55-599EB02E4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E-4093-9D55-599EB02E4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E-47CF-BF17-62ED9CC2D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3E-47CF-BF17-62ED9CC2D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E3-4BE8-A044-74E9A30CA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E3-4BE8-A044-74E9A30CA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1F-48D0-9D1D-21DE8B33B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1F-48D0-9D1D-21DE8B33B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30-48E2-A2FA-2EEC34B07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30-48E2-A2FA-2EEC34B07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1436.32</c:v>
                </c:pt>
                <c:pt idx="1">
                  <c:v>1130.3800000000001</c:v>
                </c:pt>
                <c:pt idx="2">
                  <c:v>1248.54</c:v>
                </c:pt>
                <c:pt idx="3">
                  <c:v>1252.21</c:v>
                </c:pt>
                <c:pt idx="4">
                  <c:v>1153.18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8-4AAE-8EC2-31C1006FB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1162.3599999999999</c:v>
                </c:pt>
                <c:pt idx="1">
                  <c:v>1047.6500000000001</c:v>
                </c:pt>
                <c:pt idx="2">
                  <c:v>1124.26</c:v>
                </c:pt>
                <c:pt idx="3">
                  <c:v>1048.23</c:v>
                </c:pt>
                <c:pt idx="4">
                  <c:v>1130.42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78-4AAE-8EC2-31C1006FB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87.07</c:v>
                </c:pt>
                <c:pt idx="1">
                  <c:v>97.37</c:v>
                </c:pt>
                <c:pt idx="2">
                  <c:v>90.01</c:v>
                </c:pt>
                <c:pt idx="3">
                  <c:v>99.98</c:v>
                </c:pt>
                <c:pt idx="4">
                  <c:v>102.22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8-4194-B502-265568A03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68.209999999999994</c:v>
                </c:pt>
                <c:pt idx="1">
                  <c:v>74.040000000000006</c:v>
                </c:pt>
                <c:pt idx="2">
                  <c:v>80.58</c:v>
                </c:pt>
                <c:pt idx="3">
                  <c:v>78.92</c:v>
                </c:pt>
                <c:pt idx="4">
                  <c:v>74.17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08-4194-B502-265568A03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135.87</c:v>
                </c:pt>
                <c:pt idx="1">
                  <c:v>163.38999999999999</c:v>
                </c:pt>
                <c:pt idx="2">
                  <c:v>180.58</c:v>
                </c:pt>
                <c:pt idx="3">
                  <c:v>161.12</c:v>
                </c:pt>
                <c:pt idx="4">
                  <c:v>139.28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8A-4228-87F3-ED7E79AF8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250.84</c:v>
                </c:pt>
                <c:pt idx="1">
                  <c:v>235.61</c:v>
                </c:pt>
                <c:pt idx="2">
                  <c:v>216.21</c:v>
                </c:pt>
                <c:pt idx="3">
                  <c:v>220.31</c:v>
                </c:pt>
                <c:pt idx="4">
                  <c:v>230.95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8A-4228-87F3-ED7E79AF8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M20" zoomScale="70" zoomScaleNormal="7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滋賀県　日野町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Cd2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21493</v>
      </c>
      <c r="AM8" s="69"/>
      <c r="AN8" s="69"/>
      <c r="AO8" s="69"/>
      <c r="AP8" s="69"/>
      <c r="AQ8" s="69"/>
      <c r="AR8" s="69"/>
      <c r="AS8" s="69"/>
      <c r="AT8" s="68">
        <f>データ!T6</f>
        <v>117.6</v>
      </c>
      <c r="AU8" s="68"/>
      <c r="AV8" s="68"/>
      <c r="AW8" s="68"/>
      <c r="AX8" s="68"/>
      <c r="AY8" s="68"/>
      <c r="AZ8" s="68"/>
      <c r="BA8" s="68"/>
      <c r="BB8" s="68">
        <f>データ!U6</f>
        <v>182.76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39.950000000000003</v>
      </c>
      <c r="Q10" s="68"/>
      <c r="R10" s="68"/>
      <c r="S10" s="68"/>
      <c r="T10" s="68"/>
      <c r="U10" s="68"/>
      <c r="V10" s="68"/>
      <c r="W10" s="68">
        <f>データ!Q6</f>
        <v>90.08</v>
      </c>
      <c r="X10" s="68"/>
      <c r="Y10" s="68"/>
      <c r="Z10" s="68"/>
      <c r="AA10" s="68"/>
      <c r="AB10" s="68"/>
      <c r="AC10" s="68"/>
      <c r="AD10" s="69">
        <f>データ!R6</f>
        <v>2900</v>
      </c>
      <c r="AE10" s="69"/>
      <c r="AF10" s="69"/>
      <c r="AG10" s="69"/>
      <c r="AH10" s="69"/>
      <c r="AI10" s="69"/>
      <c r="AJ10" s="69"/>
      <c r="AK10" s="2"/>
      <c r="AL10" s="69">
        <f>データ!V6</f>
        <v>8559</v>
      </c>
      <c r="AM10" s="69"/>
      <c r="AN10" s="69"/>
      <c r="AO10" s="69"/>
      <c r="AP10" s="69"/>
      <c r="AQ10" s="69"/>
      <c r="AR10" s="69"/>
      <c r="AS10" s="69"/>
      <c r="AT10" s="68">
        <f>データ!W6</f>
        <v>4.18</v>
      </c>
      <c r="AU10" s="68"/>
      <c r="AV10" s="68"/>
      <c r="AW10" s="68"/>
      <c r="AX10" s="68"/>
      <c r="AY10" s="68"/>
      <c r="AZ10" s="68"/>
      <c r="BA10" s="68"/>
      <c r="BB10" s="68">
        <f>データ!X6</f>
        <v>2047.61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117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118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119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【682.51】</v>
      </c>
      <c r="I86" s="26" t="str">
        <f>データ!CA6</f>
        <v>【100.34】</v>
      </c>
      <c r="J86" s="26" t="str">
        <f>データ!CL6</f>
        <v>【136.15】</v>
      </c>
      <c r="K86" s="26" t="str">
        <f>データ!CW6</f>
        <v>【59.64】</v>
      </c>
      <c r="L86" s="26" t="str">
        <f>データ!DH6</f>
        <v>【95.35】</v>
      </c>
      <c r="M86" s="26" t="s">
        <v>44</v>
      </c>
      <c r="N86" s="26" t="s">
        <v>43</v>
      </c>
      <c r="O86" s="26" t="str">
        <f>データ!EO6</f>
        <v>【0.22】</v>
      </c>
    </row>
  </sheetData>
  <sheetProtection algorithmName="SHA-512" hashValue="UF6GaWiZ2pOMgrmfgbcWO2wExwGRHrlMZ3RrvulH/rSt7BFkHVuLPyjic7yhmHZuzLeFiMOR/+Lp/TFqbbCynA==" saltValue="EvvDYYUdJroBBX1gtK+Ez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253839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滋賀県　日野町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39.950000000000003</v>
      </c>
      <c r="Q6" s="34">
        <f t="shared" si="3"/>
        <v>90.08</v>
      </c>
      <c r="R6" s="34">
        <f t="shared" si="3"/>
        <v>2900</v>
      </c>
      <c r="S6" s="34">
        <f t="shared" si="3"/>
        <v>21493</v>
      </c>
      <c r="T6" s="34">
        <f t="shared" si="3"/>
        <v>117.6</v>
      </c>
      <c r="U6" s="34">
        <f t="shared" si="3"/>
        <v>182.76</v>
      </c>
      <c r="V6" s="34">
        <f t="shared" si="3"/>
        <v>8559</v>
      </c>
      <c r="W6" s="34">
        <f t="shared" si="3"/>
        <v>4.18</v>
      </c>
      <c r="X6" s="34">
        <f t="shared" si="3"/>
        <v>2047.61</v>
      </c>
      <c r="Y6" s="35">
        <f>IF(Y7="",NA(),Y7)</f>
        <v>75.180000000000007</v>
      </c>
      <c r="Z6" s="35">
        <f t="shared" ref="Z6:AH6" si="4">IF(Z7="",NA(),Z7)</f>
        <v>80.94</v>
      </c>
      <c r="AA6" s="35">
        <f t="shared" si="4"/>
        <v>70.540000000000006</v>
      </c>
      <c r="AB6" s="35">
        <f t="shared" si="4"/>
        <v>76.81</v>
      </c>
      <c r="AC6" s="35">
        <f t="shared" si="4"/>
        <v>76.91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1436.32</v>
      </c>
      <c r="BG6" s="35">
        <f t="shared" ref="BG6:BO6" si="7">IF(BG7="",NA(),BG7)</f>
        <v>1130.3800000000001</v>
      </c>
      <c r="BH6" s="35">
        <f t="shared" si="7"/>
        <v>1248.54</v>
      </c>
      <c r="BI6" s="35">
        <f t="shared" si="7"/>
        <v>1252.21</v>
      </c>
      <c r="BJ6" s="35">
        <f t="shared" si="7"/>
        <v>1153.18</v>
      </c>
      <c r="BK6" s="35">
        <f t="shared" si="7"/>
        <v>1162.3599999999999</v>
      </c>
      <c r="BL6" s="35">
        <f t="shared" si="7"/>
        <v>1047.6500000000001</v>
      </c>
      <c r="BM6" s="35">
        <f t="shared" si="7"/>
        <v>1124.26</v>
      </c>
      <c r="BN6" s="35">
        <f t="shared" si="7"/>
        <v>1048.23</v>
      </c>
      <c r="BO6" s="35">
        <f t="shared" si="7"/>
        <v>1130.42</v>
      </c>
      <c r="BP6" s="34" t="str">
        <f>IF(BP7="","",IF(BP7="-","【-】","【"&amp;SUBSTITUTE(TEXT(BP7,"#,##0.00"),"-","△")&amp;"】"))</f>
        <v>【682.51】</v>
      </c>
      <c r="BQ6" s="35">
        <f>IF(BQ7="",NA(),BQ7)</f>
        <v>87.07</v>
      </c>
      <c r="BR6" s="35">
        <f t="shared" ref="BR6:BZ6" si="8">IF(BR7="",NA(),BR7)</f>
        <v>97.37</v>
      </c>
      <c r="BS6" s="35">
        <f t="shared" si="8"/>
        <v>90.01</v>
      </c>
      <c r="BT6" s="35">
        <f t="shared" si="8"/>
        <v>99.98</v>
      </c>
      <c r="BU6" s="35">
        <f t="shared" si="8"/>
        <v>102.22</v>
      </c>
      <c r="BV6" s="35">
        <f t="shared" si="8"/>
        <v>68.209999999999994</v>
      </c>
      <c r="BW6" s="35">
        <f t="shared" si="8"/>
        <v>74.040000000000006</v>
      </c>
      <c r="BX6" s="35">
        <f t="shared" si="8"/>
        <v>80.58</v>
      </c>
      <c r="BY6" s="35">
        <f t="shared" si="8"/>
        <v>78.92</v>
      </c>
      <c r="BZ6" s="35">
        <f t="shared" si="8"/>
        <v>74.17</v>
      </c>
      <c r="CA6" s="34" t="str">
        <f>IF(CA7="","",IF(CA7="-","【-】","【"&amp;SUBSTITUTE(TEXT(CA7,"#,##0.00"),"-","△")&amp;"】"))</f>
        <v>【100.34】</v>
      </c>
      <c r="CB6" s="35">
        <f>IF(CB7="",NA(),CB7)</f>
        <v>135.87</v>
      </c>
      <c r="CC6" s="35">
        <f t="shared" ref="CC6:CK6" si="9">IF(CC7="",NA(),CC7)</f>
        <v>163.38999999999999</v>
      </c>
      <c r="CD6" s="35">
        <f t="shared" si="9"/>
        <v>180.58</v>
      </c>
      <c r="CE6" s="35">
        <f t="shared" si="9"/>
        <v>161.12</v>
      </c>
      <c r="CF6" s="35">
        <f t="shared" si="9"/>
        <v>139.28</v>
      </c>
      <c r="CG6" s="35">
        <f t="shared" si="9"/>
        <v>250.84</v>
      </c>
      <c r="CH6" s="35">
        <f t="shared" si="9"/>
        <v>235.61</v>
      </c>
      <c r="CI6" s="35">
        <f t="shared" si="9"/>
        <v>216.21</v>
      </c>
      <c r="CJ6" s="35">
        <f t="shared" si="9"/>
        <v>220.31</v>
      </c>
      <c r="CK6" s="35">
        <f t="shared" si="9"/>
        <v>230.95</v>
      </c>
      <c r="CL6" s="34" t="str">
        <f>IF(CL7="","",IF(CL7="-","【-】","【"&amp;SUBSTITUTE(TEXT(CL7,"#,##0.00"),"-","△")&amp;"】"))</f>
        <v>【136.15】</v>
      </c>
      <c r="CM6" s="35">
        <f>IF(CM7="",NA(),CM7)</f>
        <v>97.32</v>
      </c>
      <c r="CN6" s="35">
        <f t="shared" ref="CN6:CV6" si="10">IF(CN7="",NA(),CN7)</f>
        <v>91.56</v>
      </c>
      <c r="CO6" s="35">
        <f t="shared" si="10"/>
        <v>91.47</v>
      </c>
      <c r="CP6" s="35" t="str">
        <f t="shared" si="10"/>
        <v>-</v>
      </c>
      <c r="CQ6" s="35" t="str">
        <f t="shared" si="10"/>
        <v>-</v>
      </c>
      <c r="CR6" s="35">
        <f t="shared" si="10"/>
        <v>49.39</v>
      </c>
      <c r="CS6" s="35">
        <f t="shared" si="10"/>
        <v>49.25</v>
      </c>
      <c r="CT6" s="35">
        <f t="shared" si="10"/>
        <v>50.24</v>
      </c>
      <c r="CU6" s="35">
        <f t="shared" si="10"/>
        <v>49.68</v>
      </c>
      <c r="CV6" s="35">
        <f t="shared" si="10"/>
        <v>49.27</v>
      </c>
      <c r="CW6" s="34" t="str">
        <f>IF(CW7="","",IF(CW7="-","【-】","【"&amp;SUBSTITUTE(TEXT(CW7,"#,##0.00"),"-","△")&amp;"】"))</f>
        <v>【59.64】</v>
      </c>
      <c r="CX6" s="35">
        <f>IF(CX7="",NA(),CX7)</f>
        <v>90.74</v>
      </c>
      <c r="CY6" s="35">
        <f t="shared" ref="CY6:DG6" si="11">IF(CY7="",NA(),CY7)</f>
        <v>91.5</v>
      </c>
      <c r="CZ6" s="35">
        <f t="shared" si="11"/>
        <v>92.01</v>
      </c>
      <c r="DA6" s="35">
        <f t="shared" si="11"/>
        <v>92.41</v>
      </c>
      <c r="DB6" s="35">
        <f t="shared" si="11"/>
        <v>92.88</v>
      </c>
      <c r="DC6" s="35">
        <f t="shared" si="11"/>
        <v>83.96</v>
      </c>
      <c r="DD6" s="35">
        <f t="shared" si="11"/>
        <v>84.12</v>
      </c>
      <c r="DE6" s="35">
        <f t="shared" si="11"/>
        <v>84.17</v>
      </c>
      <c r="DF6" s="35">
        <f t="shared" si="11"/>
        <v>83.35</v>
      </c>
      <c r="DG6" s="35">
        <f t="shared" si="11"/>
        <v>83.16</v>
      </c>
      <c r="DH6" s="34" t="str">
        <f>IF(DH7="","",IF(DH7="-","【-】","【"&amp;SUBSTITUTE(TEXT(DH7,"#,##0.00"),"-","△")&amp;"】"))</f>
        <v>【95.35】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0.15</v>
      </c>
      <c r="EK6" s="35">
        <f t="shared" si="14"/>
        <v>0.1</v>
      </c>
      <c r="EL6" s="35">
        <f t="shared" si="14"/>
        <v>0.13</v>
      </c>
      <c r="EM6" s="35">
        <f t="shared" si="14"/>
        <v>0.12</v>
      </c>
      <c r="EN6" s="35">
        <f t="shared" si="14"/>
        <v>0.1</v>
      </c>
      <c r="EO6" s="34" t="str">
        <f>IF(EO7="","",IF(EO7="-","【-】","【"&amp;SUBSTITUTE(TEXT(EO7,"#,##0.00"),"-","△")&amp;"】"))</f>
        <v>【0.22】</v>
      </c>
    </row>
    <row r="7" spans="1:145" s="36" customFormat="1" x14ac:dyDescent="0.15">
      <c r="A7" s="28"/>
      <c r="B7" s="37">
        <v>2019</v>
      </c>
      <c r="C7" s="37">
        <v>253839</v>
      </c>
      <c r="D7" s="37">
        <v>47</v>
      </c>
      <c r="E7" s="37">
        <v>17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39.950000000000003</v>
      </c>
      <c r="Q7" s="38">
        <v>90.08</v>
      </c>
      <c r="R7" s="38">
        <v>2900</v>
      </c>
      <c r="S7" s="38">
        <v>21493</v>
      </c>
      <c r="T7" s="38">
        <v>117.6</v>
      </c>
      <c r="U7" s="38">
        <v>182.76</v>
      </c>
      <c r="V7" s="38">
        <v>8559</v>
      </c>
      <c r="W7" s="38">
        <v>4.18</v>
      </c>
      <c r="X7" s="38">
        <v>2047.61</v>
      </c>
      <c r="Y7" s="38">
        <v>75.180000000000007</v>
      </c>
      <c r="Z7" s="38">
        <v>80.94</v>
      </c>
      <c r="AA7" s="38">
        <v>70.540000000000006</v>
      </c>
      <c r="AB7" s="38">
        <v>76.81</v>
      </c>
      <c r="AC7" s="38">
        <v>76.91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1436.32</v>
      </c>
      <c r="BG7" s="38">
        <v>1130.3800000000001</v>
      </c>
      <c r="BH7" s="38">
        <v>1248.54</v>
      </c>
      <c r="BI7" s="38">
        <v>1252.21</v>
      </c>
      <c r="BJ7" s="38">
        <v>1153.18</v>
      </c>
      <c r="BK7" s="38">
        <v>1162.3599999999999</v>
      </c>
      <c r="BL7" s="38">
        <v>1047.6500000000001</v>
      </c>
      <c r="BM7" s="38">
        <v>1124.26</v>
      </c>
      <c r="BN7" s="38">
        <v>1048.23</v>
      </c>
      <c r="BO7" s="38">
        <v>1130.42</v>
      </c>
      <c r="BP7" s="38">
        <v>682.51</v>
      </c>
      <c r="BQ7" s="38">
        <v>87.07</v>
      </c>
      <c r="BR7" s="38">
        <v>97.37</v>
      </c>
      <c r="BS7" s="38">
        <v>90.01</v>
      </c>
      <c r="BT7" s="38">
        <v>99.98</v>
      </c>
      <c r="BU7" s="38">
        <v>102.22</v>
      </c>
      <c r="BV7" s="38">
        <v>68.209999999999994</v>
      </c>
      <c r="BW7" s="38">
        <v>74.040000000000006</v>
      </c>
      <c r="BX7" s="38">
        <v>80.58</v>
      </c>
      <c r="BY7" s="38">
        <v>78.92</v>
      </c>
      <c r="BZ7" s="38">
        <v>74.17</v>
      </c>
      <c r="CA7" s="38">
        <v>100.34</v>
      </c>
      <c r="CB7" s="38">
        <v>135.87</v>
      </c>
      <c r="CC7" s="38">
        <v>163.38999999999999</v>
      </c>
      <c r="CD7" s="38">
        <v>180.58</v>
      </c>
      <c r="CE7" s="38">
        <v>161.12</v>
      </c>
      <c r="CF7" s="38">
        <v>139.28</v>
      </c>
      <c r="CG7" s="38">
        <v>250.84</v>
      </c>
      <c r="CH7" s="38">
        <v>235.61</v>
      </c>
      <c r="CI7" s="38">
        <v>216.21</v>
      </c>
      <c r="CJ7" s="38">
        <v>220.31</v>
      </c>
      <c r="CK7" s="38">
        <v>230.95</v>
      </c>
      <c r="CL7" s="38">
        <v>136.15</v>
      </c>
      <c r="CM7" s="38">
        <v>97.32</v>
      </c>
      <c r="CN7" s="38">
        <v>91.56</v>
      </c>
      <c r="CO7" s="38">
        <v>91.47</v>
      </c>
      <c r="CP7" s="38" t="s">
        <v>104</v>
      </c>
      <c r="CQ7" s="38" t="s">
        <v>104</v>
      </c>
      <c r="CR7" s="38">
        <v>49.39</v>
      </c>
      <c r="CS7" s="38">
        <v>49.25</v>
      </c>
      <c r="CT7" s="38">
        <v>50.24</v>
      </c>
      <c r="CU7" s="38">
        <v>49.68</v>
      </c>
      <c r="CV7" s="38">
        <v>49.27</v>
      </c>
      <c r="CW7" s="38">
        <v>59.64</v>
      </c>
      <c r="CX7" s="38">
        <v>90.74</v>
      </c>
      <c r="CY7" s="38">
        <v>91.5</v>
      </c>
      <c r="CZ7" s="38">
        <v>92.01</v>
      </c>
      <c r="DA7" s="38">
        <v>92.41</v>
      </c>
      <c r="DB7" s="38">
        <v>92.88</v>
      </c>
      <c r="DC7" s="38">
        <v>83.96</v>
      </c>
      <c r="DD7" s="38">
        <v>84.12</v>
      </c>
      <c r="DE7" s="38">
        <v>84.17</v>
      </c>
      <c r="DF7" s="38">
        <v>83.35</v>
      </c>
      <c r="DG7" s="38">
        <v>83.16</v>
      </c>
      <c r="DH7" s="38">
        <v>95.35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0.15</v>
      </c>
      <c r="EK7" s="38">
        <v>0.1</v>
      </c>
      <c r="EL7" s="38">
        <v>0.13</v>
      </c>
      <c r="EM7" s="38">
        <v>0.12</v>
      </c>
      <c r="EN7" s="38">
        <v>0.1</v>
      </c>
      <c r="EO7" s="38">
        <v>0.22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岩﨑</cp:lastModifiedBy>
  <cp:lastPrinted>2021-01-28T00:22:43Z</cp:lastPrinted>
  <dcterms:created xsi:type="dcterms:W3CDTF">2020-12-04T02:47:36Z</dcterms:created>
  <dcterms:modified xsi:type="dcterms:W3CDTF">2021-01-28T00:22:55Z</dcterms:modified>
  <cp:category/>
</cp:coreProperties>
</file>