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groups\（湖南市）財政課\01 財政担当\08 各種照会\09 地方公営企業\R2\1.29〆経営比較分析表の分析等について\上下水道課\経営比較分析表の分析等（水道）\"/>
    </mc:Choice>
  </mc:AlternateContent>
  <workbookProtection workbookAlgorithmName="SHA-512" workbookHashValue="/2wt9LeKaAXisQSzr+dcsGssdKqNHWHHqDZ1Ym1y0Ug0Uyi0WxtOCvcczDyxWZkYR5JbqGVwFZGR6sHWQLB1uw==" workbookSaltValue="SAwxzx2FYTovkk/fK8OBSQ=="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<sst xmlns="http://schemas.openxmlformats.org/spreadsheetml/2006/main" count="228" uniqueCount="115">
  <si>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</si>
  <si>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</si>
  <si>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</si>
  <si>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</si>
  <si>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</si>
  <si>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</si>
  <si>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</si>
  <si>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</si>
  <si>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</si>
  <si>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</si>
  <si>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</si>
  <si>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</si>
  <si>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</si>
  <si>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</si>
  <si>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</si>
  <si>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</si>
  <si>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</si>
  <si>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</si>
  <si>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</si>
  <si>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</si>
  <si>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</si>
  <si>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</si>
  <si>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</si>
  <si>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</si>
  <si>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</si>
  <si>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</si>
  <si>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</si>
  <si>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</si>
  <si>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</si>
  <si>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</si>
  <si>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</si>
  <si>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</si>
  <si>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</si>
  <si>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</si>
  <si>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</si>
  <si>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</si>
  <si>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</si>
  <si>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</si>
  <si>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</si>
  <si>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</si>
  <si>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</si>
  <si>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</si>
  <si>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</si>
  <si>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</si>
  <si>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</si>
  <si>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</si>
  <si>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</si>
  <si>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</si>
  <si>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</si>
  <si>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</si>
  <si>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</si>
  <si>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</si>
  <si>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</si>
  <si>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</si>
  <si>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</si>
  <si>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</si>
  <si>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</si>
  <si>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</si>
  <si>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</si>
  <si>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</si>
  <si>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</si>
  <si>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</si>
  <si>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</si>
  <si>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</si>
  <si>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</si>
  <si>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</si>
  <si>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</si>
  <si>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</si>
  <si>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</si>
  <si>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</si>
  <si>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</si>
  <si>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</si>
  <si>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</si>
  <si>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</si>
  <si>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</si>
  <si>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</si>
  <si>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</si>
  <si>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</si>
  <si>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</si>
  <si>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</si>
  <si>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</si>
  <si>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</si>
  <si>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</si>
  <si>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</si>
  <si>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</si>
  <si>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</si>
  <si>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</si>
  <si>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</si>
  <si>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</si>
  <si>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</si>
  <si>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</si>
  <si>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</si>
  <si>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</si>
  <si>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</si>
  <si>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</si>
  <si>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</si>
  <si>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</si>
  <si>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</si>
  <si>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</si>
  <si>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</si>
  <si>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</si>
  <si>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</si>
  <si>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</si>
  <si>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</si>
  <si>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</si>
  <si>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</si>
  <si>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</si>
  <si>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</si>
  <si>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</si>
  <si>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</si>
  <si>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</si>
  <si>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</si>
  <si>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経営収支比率については、100％以上を維持できており収益で費用を賄えています。　　　　　　　
　企業債残高対給水収益比率は、他の類似団体と比べて健全な値で推移しており、累積欠損金については現在発生しておらず健全であるといえます。
　料金回収率は、平成26年の料金改定以降、100％以上で推移しており、適切な料金水準にあると考えられます。
　有収率については類似団体を上回っており、施設の稼働状況が収益に反映されている状況にあります。</t>
    <rPh sb="141" eb="143">
      <t>イジョウ</t>
    </rPh>
    <phoneticPr fontId="4"/>
  </si>
  <si>
    <t>　今後は有収水量の減少が見込まれる中、管路更新事業に多額の費用が必要となりますが、アセットマネジメントを活用し、更新計画ならびに経営戦略をもとに中長期的な視点から収支バランスを考慮した健全経営に努めます。</t>
    <rPh sb="17" eb="18">
      <t>ナカ</t>
    </rPh>
    <phoneticPr fontId="4"/>
  </si>
  <si>
    <t>　管路の更新については、単独事業及び下水道管布設に係る水道管移設工事により更新を進めていますが、管路更新率のばらつきは、この下水道整備の年度ごとの事業量によるものです。下水道整備事業に係る水道管移設事業費は減少していますが、単独での老朽管の更新を計画的に進めています。　　　
　有形固定資産減価償却率については微増傾向にありますが、老朽化した施設等を適切に維持管理しながら安定給水の確保を図っていきます。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</si>
</sst>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c:v>
                </c:pt>
                <c:pt idx="1">
                  <c:v>0.75</c:v>
                </c:pt>
                <c:pt idx="2">
                  <c:v>0.56000000000000005</c:v>
                </c:pt>
                <c:pt idx="3">
                  <c:v>0.22</c:v>
                </c:pt>
                <c:pt idx="4">
                  <c:v>0.78</c:v>
                </c:pt>
              </c:numCache>
            </c:numRef>
          </c:val>
          <c:extLst>
            <c:ext xmlns:c16="http://schemas.microsoft.com/office/drawing/2014/chart" uri="{C3380CC4-5D6E-409C-BE32-E72D297353CC}">
              <c16:uniqueId val="{00000000-FEC3-43E2-8FB0-BE01D41355F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FEC3-43E2-8FB0-BE01D41355F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56.92</c:v>
                </c:pt>
                <c:pt idx="1">
                  <c:v>57.34</c:v>
                </c:pt>
                <c:pt idx="2">
                  <c:v>58.04</c:v>
                </c:pt>
                <c:pt idx="3">
                  <c:v>57.51</c:v>
                </c:pt>
                <c:pt idx="4">
                  <c:v>56.13</c:v>
                </c:pt>
              </c:numCache>
            </c:numRef>
          </c:val>
          <c:extLst>
            <c:ext xmlns:c16="http://schemas.microsoft.com/office/drawing/2014/chart" uri="{C3380CC4-5D6E-409C-BE32-E72D297353CC}">
              <c16:uniqueId val="{00000000-6038-4807-8374-9261B472EB6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6038-4807-8374-9261B472EB6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89.15</c:v>
                </c:pt>
                <c:pt idx="1">
                  <c:v>89.6</c:v>
                </c:pt>
                <c:pt idx="2">
                  <c:v>87.97</c:v>
                </c:pt>
                <c:pt idx="3">
                  <c:v>89.45</c:v>
                </c:pt>
                <c:pt idx="4">
                  <c:v>90.36</c:v>
                </c:pt>
              </c:numCache>
            </c:numRef>
          </c:val>
          <c:extLst>
            <c:ext xmlns:c16="http://schemas.microsoft.com/office/drawing/2014/chart" uri="{C3380CC4-5D6E-409C-BE32-E72D297353CC}">
              <c16:uniqueId val="{00000000-5EF5-446A-B416-EAC7B59D961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5EF5-446A-B416-EAC7B59D961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109.09</c:v>
                </c:pt>
                <c:pt idx="1">
                  <c:v>107.05</c:v>
                </c:pt>
                <c:pt idx="2">
                  <c:v>105.11</c:v>
                </c:pt>
                <c:pt idx="3">
                  <c:v>104.63</c:v>
                </c:pt>
                <c:pt idx="4">
                  <c:v>105.84</c:v>
                </c:pt>
              </c:numCache>
            </c:numRef>
          </c:val>
          <c:extLst>
            <c:ext xmlns:c16="http://schemas.microsoft.com/office/drawing/2014/chart" uri="{C3380CC4-5D6E-409C-BE32-E72D297353CC}">
              <c16:uniqueId val="{00000000-2D88-4543-A72A-26CBA2958A0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2D88-4543-A72A-26CBA2958A0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45.57</c:v>
                </c:pt>
                <c:pt idx="1">
                  <c:v>46.86</c:v>
                </c:pt>
                <c:pt idx="2">
                  <c:v>47.41</c:v>
                </c:pt>
                <c:pt idx="3">
                  <c:v>48.61</c:v>
                </c:pt>
                <c:pt idx="4">
                  <c:v>49.51</c:v>
                </c:pt>
              </c:numCache>
            </c:numRef>
          </c:val>
          <c:extLst>
            <c:ext xmlns:c16="http://schemas.microsoft.com/office/drawing/2014/chart" uri="{C3380CC4-5D6E-409C-BE32-E72D297353CC}">
              <c16:uniqueId val="{00000000-5BEB-44F5-91E2-E9E15F51B91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5BEB-44F5-91E2-E9E15F51B91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F6-4A3F-965E-E61E7E68D25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0FF6-4A3F-965E-E61E7E68D25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25-43F9-94A6-92DB4E31FB8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5E25-43F9-94A6-92DB4E31FB8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273.22000000000003</c:v>
                </c:pt>
                <c:pt idx="1">
                  <c:v>285.52</c:v>
                </c:pt>
                <c:pt idx="2">
                  <c:v>289.19</c:v>
                </c:pt>
                <c:pt idx="3">
                  <c:v>335.45</c:v>
                </c:pt>
                <c:pt idx="4">
                  <c:v>354.92</c:v>
                </c:pt>
              </c:numCache>
            </c:numRef>
          </c:val>
          <c:extLst>
            <c:ext xmlns:c16="http://schemas.microsoft.com/office/drawing/2014/chart" uri="{C3380CC4-5D6E-409C-BE32-E72D297353CC}">
              <c16:uniqueId val="{00000000-3B80-4EED-854B-2FC7B4A31F7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3B80-4EED-854B-2FC7B4A31F7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213.98</c:v>
                </c:pt>
                <c:pt idx="1">
                  <c:v>220.56</c:v>
                </c:pt>
                <c:pt idx="2">
                  <c:v>239.93</c:v>
                </c:pt>
                <c:pt idx="3">
                  <c:v>247.29</c:v>
                </c:pt>
                <c:pt idx="4">
                  <c:v>255.38</c:v>
                </c:pt>
              </c:numCache>
            </c:numRef>
          </c:val>
          <c:extLst>
            <c:ext xmlns:c16="http://schemas.microsoft.com/office/drawing/2014/chart" uri="{C3380CC4-5D6E-409C-BE32-E72D297353CC}">
              <c16:uniqueId val="{00000000-D096-4AE0-A3E7-265AC9F5452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D096-4AE0-A3E7-265AC9F5452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108.49</c:v>
                </c:pt>
                <c:pt idx="1">
                  <c:v>106.23</c:v>
                </c:pt>
                <c:pt idx="2">
                  <c:v>104.21</c:v>
                </c:pt>
                <c:pt idx="3">
                  <c:v>103.57</c:v>
                </c:pt>
                <c:pt idx="4">
                  <c:v>104.86</c:v>
                </c:pt>
              </c:numCache>
            </c:numRef>
          </c:val>
          <c:extLst>
            <c:ext xmlns:c16="http://schemas.microsoft.com/office/drawing/2014/chart" uri="{C3380CC4-5D6E-409C-BE32-E72D297353CC}">
              <c16:uniqueId val="{00000000-F504-4B6B-97FB-E3EA2CB8EDC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F504-4B6B-97FB-E3EA2CB8EDC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173.59</c:v>
                </c:pt>
                <c:pt idx="1">
                  <c:v>177.5</c:v>
                </c:pt>
                <c:pt idx="2">
                  <c:v>181.11</c:v>
                </c:pt>
                <c:pt idx="3">
                  <c:v>182.61</c:v>
                </c:pt>
                <c:pt idx="4">
                  <c:v>180.41</c:v>
                </c:pt>
              </c:numCache>
            </c:numRef>
          </c:val>
          <c:extLst>
            <c:ext xmlns:c16="http://schemas.microsoft.com/office/drawing/2014/chart" uri="{C3380CC4-5D6E-409C-BE32-E72D297353CC}">
              <c16:uniqueId val="{00000000-0E31-4644-9156-30F51A7CA82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0E31-4644-9156-30F51A7CA82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滋賀県　湖南市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自治体職員</v>
      </c>
      <c r="AE8" s="83"/>
      <c r="AF8" s="83"/>
      <c r="AG8" s="83"/>
      <c r="AH8" s="83"/>
      <c r="AI8" s="83"/>
      <c r="AJ8" s="83"/>
      <c r="AK8" s="4"/>
      <c r="AL8" s="71">
        <f>データ!$R$6</f>
        <v>55289</v>
      </c>
      <c r="AM8" s="71"/>
      <c r="AN8" s="71"/>
      <c r="AO8" s="71"/>
      <c r="AP8" s="71"/>
      <c r="AQ8" s="71"/>
      <c r="AR8" s="71"/>
      <c r="AS8" s="71"/>
      <c r="AT8" s="67">
        <f>データ!$S$6</f>
        <v>70.400000000000006</v>
      </c>
      <c r="AU8" s="68"/>
      <c r="AV8" s="68"/>
      <c r="AW8" s="68"/>
      <c r="AX8" s="68"/>
      <c r="AY8" s="68"/>
      <c r="AZ8" s="68"/>
      <c r="BA8" s="68"/>
      <c r="BB8" s="70">
        <f>データ!$T$6</f>
        <v>785.36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68.95</v>
      </c>
      <c r="J10" s="68"/>
      <c r="K10" s="68"/>
      <c r="L10" s="68"/>
      <c r="M10" s="68"/>
      <c r="N10" s="68"/>
      <c r="O10" s="69"/>
      <c r="P10" s="70">
        <f>データ!$P$6</f>
        <v>99.91</v>
      </c>
      <c r="Q10" s="70"/>
      <c r="R10" s="70"/>
      <c r="S10" s="70"/>
      <c r="T10" s="70"/>
      <c r="U10" s="70"/>
      <c r="V10" s="70"/>
      <c r="W10" s="71">
        <f>データ!$Q$6</f>
        <v>2838</v>
      </c>
      <c r="X10" s="71"/>
      <c r="Y10" s="71"/>
      <c r="Z10" s="71"/>
      <c r="AA10" s="71"/>
      <c r="AB10" s="71"/>
      <c r="AC10" s="71"/>
      <c r="AD10" s="2"/>
      <c r="AE10" s="2"/>
      <c r="AF10" s="2"/>
      <c r="AG10" s="2"/>
      <c r="AH10" s="4"/>
      <c r="AI10" s="4"/>
      <c r="AJ10" s="4"/>
      <c r="AK10" s="4"/>
      <c r="AL10" s="71">
        <f>データ!$U$6</f>
        <v>55055</v>
      </c>
      <c r="AM10" s="71"/>
      <c r="AN10" s="71"/>
      <c r="AO10" s="71"/>
      <c r="AP10" s="71"/>
      <c r="AQ10" s="71"/>
      <c r="AR10" s="71"/>
      <c r="AS10" s="71"/>
      <c r="AT10" s="67">
        <f>データ!$V$6</f>
        <v>32.72</v>
      </c>
      <c r="AU10" s="68"/>
      <c r="AV10" s="68"/>
      <c r="AW10" s="68"/>
      <c r="AX10" s="68"/>
      <c r="AY10" s="68"/>
      <c r="AZ10" s="68"/>
      <c r="BA10" s="68"/>
      <c r="BB10" s="70">
        <f>データ!$W$6</f>
        <v>1682.61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uuRqrk1qhCn+fU7K08vfwONhc643/V3KqeBzZhmc9E4ulINpasp0U2RsT51HHTzH/AQY+bVTdCA7ekBHZIoZA==" saltValue="IvrGy8o4EO+iDLWj6hQev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252115</v>
      </c>
      <c r="D6" s="34">
        <f t="shared" si="3"/>
        <v>46</v>
      </c>
      <c r="E6" s="34">
        <f t="shared" si="3"/>
        <v>1</v>
      </c>
      <c r="F6" s="34">
        <f t="shared" si="3"/>
        <v>0</v>
      </c>
      <c r="G6" s="34">
        <f t="shared" si="3"/>
        <v>1</v>
      </c>
      <c r="H6" s="34" t="str">
        <f t="shared" si="3"/>
        <v>滋賀県　湖南市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68.95</v>
      </c>
      <c r="P6" s="35">
        <f t="shared" si="3"/>
        <v>99.91</v>
      </c>
      <c r="Q6" s="35">
        <f t="shared" si="3"/>
        <v>2838</v>
      </c>
      <c r="R6" s="35">
        <f t="shared" si="3"/>
        <v>55289</v>
      </c>
      <c r="S6" s="35">
        <f t="shared" si="3"/>
        <v>70.400000000000006</v>
      </c>
      <c r="T6" s="35">
        <f t="shared" si="3"/>
        <v>785.36</v>
      </c>
      <c r="U6" s="35">
        <f t="shared" si="3"/>
        <v>55055</v>
      </c>
      <c r="V6" s="35">
        <f t="shared" si="3"/>
        <v>32.72</v>
      </c>
      <c r="W6" s="35">
        <f t="shared" si="3"/>
        <v>1682.61</v>
      </c>
      <c r="X6" s="36">
        <f>IF(X7="",NA(),X7)</f>
        <v>109.09</v>
      </c>
      <c r="Y6" s="36">
        <f t="shared" ref="Y6:AG6" si="4">IF(Y7="",NA(),Y7)</f>
        <v>107.05</v>
      </c>
      <c r="Z6" s="36">
        <f t="shared" si="4"/>
        <v>105.11</v>
      </c>
      <c r="AA6" s="36">
        <f t="shared" si="4"/>
        <v>104.63</v>
      </c>
      <c r="AB6" s="36">
        <f t="shared" si="4"/>
        <v>105.84</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273.22000000000003</v>
      </c>
      <c r="AU6" s="36">
        <f t="shared" ref="AU6:BC6" si="6">IF(AU7="",NA(),AU7)</f>
        <v>285.52</v>
      </c>
      <c r="AV6" s="36">
        <f t="shared" si="6"/>
        <v>289.19</v>
      </c>
      <c r="AW6" s="36">
        <f t="shared" si="6"/>
        <v>335.45</v>
      </c>
      <c r="AX6" s="36">
        <f t="shared" si="6"/>
        <v>354.92</v>
      </c>
      <c r="AY6" s="36">
        <f t="shared" si="6"/>
        <v>346.59</v>
      </c>
      <c r="AZ6" s="36">
        <f t="shared" si="6"/>
        <v>357.82</v>
      </c>
      <c r="BA6" s="36">
        <f t="shared" si="6"/>
        <v>355.5</v>
      </c>
      <c r="BB6" s="36">
        <f t="shared" si="6"/>
        <v>349.83</v>
      </c>
      <c r="BC6" s="36">
        <f t="shared" si="6"/>
        <v>360.86</v>
      </c>
      <c r="BD6" s="35" t="str">
        <f>IF(BD7="","",IF(BD7="-","【-】","【"&amp;SUBSTITUTE(TEXT(BD7,"#,##0.00"),"-","△")&amp;"】"))</f>
        <v>【264.97】</v>
      </c>
      <c r="BE6" s="36">
        <f>IF(BE7="",NA(),BE7)</f>
        <v>213.98</v>
      </c>
      <c r="BF6" s="36">
        <f t="shared" ref="BF6:BN6" si="7">IF(BF7="",NA(),BF7)</f>
        <v>220.56</v>
      </c>
      <c r="BG6" s="36">
        <f t="shared" si="7"/>
        <v>239.93</v>
      </c>
      <c r="BH6" s="36">
        <f t="shared" si="7"/>
        <v>247.29</v>
      </c>
      <c r="BI6" s="36">
        <f t="shared" si="7"/>
        <v>255.38</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108.49</v>
      </c>
      <c r="BQ6" s="36">
        <f t="shared" ref="BQ6:BY6" si="8">IF(BQ7="",NA(),BQ7)</f>
        <v>106.23</v>
      </c>
      <c r="BR6" s="36">
        <f t="shared" si="8"/>
        <v>104.21</v>
      </c>
      <c r="BS6" s="36">
        <f t="shared" si="8"/>
        <v>103.57</v>
      </c>
      <c r="BT6" s="36">
        <f t="shared" si="8"/>
        <v>104.86</v>
      </c>
      <c r="BU6" s="36">
        <f t="shared" si="8"/>
        <v>105.71</v>
      </c>
      <c r="BV6" s="36">
        <f t="shared" si="8"/>
        <v>106.01</v>
      </c>
      <c r="BW6" s="36">
        <f t="shared" si="8"/>
        <v>104.57</v>
      </c>
      <c r="BX6" s="36">
        <f t="shared" si="8"/>
        <v>103.54</v>
      </c>
      <c r="BY6" s="36">
        <f t="shared" si="8"/>
        <v>103.32</v>
      </c>
      <c r="BZ6" s="35" t="str">
        <f>IF(BZ7="","",IF(BZ7="-","【-】","【"&amp;SUBSTITUTE(TEXT(BZ7,"#,##0.00"),"-","△")&amp;"】"))</f>
        <v>【103.24】</v>
      </c>
      <c r="CA6" s="36">
        <f>IF(CA7="",NA(),CA7)</f>
        <v>173.59</v>
      </c>
      <c r="CB6" s="36">
        <f t="shared" ref="CB6:CJ6" si="9">IF(CB7="",NA(),CB7)</f>
        <v>177.5</v>
      </c>
      <c r="CC6" s="36">
        <f t="shared" si="9"/>
        <v>181.11</v>
      </c>
      <c r="CD6" s="36">
        <f t="shared" si="9"/>
        <v>182.61</v>
      </c>
      <c r="CE6" s="36">
        <f t="shared" si="9"/>
        <v>180.41</v>
      </c>
      <c r="CF6" s="36">
        <f t="shared" si="9"/>
        <v>162.15</v>
      </c>
      <c r="CG6" s="36">
        <f t="shared" si="9"/>
        <v>162.24</v>
      </c>
      <c r="CH6" s="36">
        <f t="shared" si="9"/>
        <v>165.47</v>
      </c>
      <c r="CI6" s="36">
        <f t="shared" si="9"/>
        <v>167.46</v>
      </c>
      <c r="CJ6" s="36">
        <f t="shared" si="9"/>
        <v>168.56</v>
      </c>
      <c r="CK6" s="35" t="str">
        <f>IF(CK7="","",IF(CK7="-","【-】","【"&amp;SUBSTITUTE(TEXT(CK7,"#,##0.00"),"-","△")&amp;"】"))</f>
        <v>【168.38】</v>
      </c>
      <c r="CL6" s="36">
        <f>IF(CL7="",NA(),CL7)</f>
        <v>56.92</v>
      </c>
      <c r="CM6" s="36">
        <f t="shared" ref="CM6:CU6" si="10">IF(CM7="",NA(),CM7)</f>
        <v>57.34</v>
      </c>
      <c r="CN6" s="36">
        <f t="shared" si="10"/>
        <v>58.04</v>
      </c>
      <c r="CO6" s="36">
        <f t="shared" si="10"/>
        <v>57.51</v>
      </c>
      <c r="CP6" s="36">
        <f t="shared" si="10"/>
        <v>56.13</v>
      </c>
      <c r="CQ6" s="36">
        <f t="shared" si="10"/>
        <v>59.34</v>
      </c>
      <c r="CR6" s="36">
        <f t="shared" si="10"/>
        <v>59.11</v>
      </c>
      <c r="CS6" s="36">
        <f t="shared" si="10"/>
        <v>59.74</v>
      </c>
      <c r="CT6" s="36">
        <f t="shared" si="10"/>
        <v>59.46</v>
      </c>
      <c r="CU6" s="36">
        <f t="shared" si="10"/>
        <v>59.51</v>
      </c>
      <c r="CV6" s="35" t="str">
        <f>IF(CV7="","",IF(CV7="-","【-】","【"&amp;SUBSTITUTE(TEXT(CV7,"#,##0.00"),"-","△")&amp;"】"))</f>
        <v>【60.00】</v>
      </c>
      <c r="CW6" s="36">
        <f>IF(CW7="",NA(),CW7)</f>
        <v>89.15</v>
      </c>
      <c r="CX6" s="36">
        <f t="shared" ref="CX6:DF6" si="11">IF(CX7="",NA(),CX7)</f>
        <v>89.6</v>
      </c>
      <c r="CY6" s="36">
        <f t="shared" si="11"/>
        <v>87.97</v>
      </c>
      <c r="CZ6" s="36">
        <f t="shared" si="11"/>
        <v>89.45</v>
      </c>
      <c r="DA6" s="36">
        <f t="shared" si="11"/>
        <v>90.36</v>
      </c>
      <c r="DB6" s="36">
        <f t="shared" si="11"/>
        <v>87.74</v>
      </c>
      <c r="DC6" s="36">
        <f t="shared" si="11"/>
        <v>87.91</v>
      </c>
      <c r="DD6" s="36">
        <f t="shared" si="11"/>
        <v>87.28</v>
      </c>
      <c r="DE6" s="36">
        <f t="shared" si="11"/>
        <v>87.41</v>
      </c>
      <c r="DF6" s="36">
        <f t="shared" si="11"/>
        <v>87.08</v>
      </c>
      <c r="DG6" s="35" t="str">
        <f>IF(DG7="","",IF(DG7="-","【-】","【"&amp;SUBSTITUTE(TEXT(DG7,"#,##0.00"),"-","△")&amp;"】"))</f>
        <v>【89.80】</v>
      </c>
      <c r="DH6" s="36">
        <f>IF(DH7="",NA(),DH7)</f>
        <v>45.57</v>
      </c>
      <c r="DI6" s="36">
        <f t="shared" ref="DI6:DQ6" si="12">IF(DI7="",NA(),DI7)</f>
        <v>46.86</v>
      </c>
      <c r="DJ6" s="36">
        <f t="shared" si="12"/>
        <v>47.41</v>
      </c>
      <c r="DK6" s="36">
        <f t="shared" si="12"/>
        <v>48.61</v>
      </c>
      <c r="DL6" s="36">
        <f t="shared" si="12"/>
        <v>49.51</v>
      </c>
      <c r="DM6" s="36">
        <f t="shared" si="12"/>
        <v>46.27</v>
      </c>
      <c r="DN6" s="36">
        <f t="shared" si="12"/>
        <v>46.88</v>
      </c>
      <c r="DO6" s="36">
        <f t="shared" si="12"/>
        <v>46.94</v>
      </c>
      <c r="DP6" s="36">
        <f t="shared" si="12"/>
        <v>47.62</v>
      </c>
      <c r="DQ6" s="36">
        <f t="shared" si="12"/>
        <v>48.55</v>
      </c>
      <c r="DR6" s="35" t="str">
        <f>IF(DR7="","",IF(DR7="-","【-】","【"&amp;SUBSTITUTE(TEXT(DR7,"#,##0.00"),"-","△")&amp;"】"))</f>
        <v>【49.59】</v>
      </c>
      <c r="DS6" s="35">
        <f>IF(DS7="",NA(),DS7)</f>
        <v>0</v>
      </c>
      <c r="DT6" s="35">
        <f t="shared" ref="DT6:EB6" si="13">IF(DT7="",NA(),DT7)</f>
        <v>0</v>
      </c>
      <c r="DU6" s="35">
        <f t="shared" si="13"/>
        <v>0</v>
      </c>
      <c r="DV6" s="35">
        <f t="shared" si="13"/>
        <v>0</v>
      </c>
      <c r="DW6" s="35">
        <f t="shared" si="13"/>
        <v>0</v>
      </c>
      <c r="DX6" s="36">
        <f t="shared" si="13"/>
        <v>10.93</v>
      </c>
      <c r="DY6" s="36">
        <f t="shared" si="13"/>
        <v>13.39</v>
      </c>
      <c r="DZ6" s="36">
        <f t="shared" si="13"/>
        <v>14.48</v>
      </c>
      <c r="EA6" s="36">
        <f t="shared" si="13"/>
        <v>16.27</v>
      </c>
      <c r="EB6" s="36">
        <f t="shared" si="13"/>
        <v>17.11</v>
      </c>
      <c r="EC6" s="35" t="str">
        <f>IF(EC7="","",IF(EC7="-","【-】","【"&amp;SUBSTITUTE(TEXT(EC7,"#,##0.00"),"-","△")&amp;"】"))</f>
        <v>【19.44】</v>
      </c>
      <c r="ED6" s="36">
        <f>IF(ED7="",NA(),ED7)</f>
        <v>0.8</v>
      </c>
      <c r="EE6" s="36">
        <f t="shared" ref="EE6:EM6" si="14">IF(EE7="",NA(),EE7)</f>
        <v>0.75</v>
      </c>
      <c r="EF6" s="36">
        <f t="shared" si="14"/>
        <v>0.56000000000000005</v>
      </c>
      <c r="EG6" s="36">
        <f t="shared" si="14"/>
        <v>0.22</v>
      </c>
      <c r="EH6" s="36">
        <f t="shared" si="14"/>
        <v>0.78</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2">
      <c r="A7" s="29"/>
      <c r="B7" s="38">
        <v>2019</v>
      </c>
      <c r="C7" s="38">
        <v>252115</v>
      </c>
      <c r="D7" s="38">
        <v>46</v>
      </c>
      <c r="E7" s="38">
        <v>1</v>
      </c>
      <c r="F7" s="38">
        <v>0</v>
      </c>
      <c r="G7" s="38">
        <v>1</v>
      </c>
      <c r="H7" s="38" t="s">
        <v>93</v>
      </c>
      <c r="I7" s="38" t="s">
        <v>94</v>
      </c>
      <c r="J7" s="38" t="s">
        <v>95</v>
      </c>
      <c r="K7" s="38" t="s">
        <v>96</v>
      </c>
      <c r="L7" s="38" t="s">
        <v>97</v>
      </c>
      <c r="M7" s="38" t="s">
        <v>98</v>
      </c>
      <c r="N7" s="39" t="s">
        <v>99</v>
      </c>
      <c r="O7" s="39">
        <v>68.95</v>
      </c>
      <c r="P7" s="39">
        <v>99.91</v>
      </c>
      <c r="Q7" s="39">
        <v>2838</v>
      </c>
      <c r="R7" s="39">
        <v>55289</v>
      </c>
      <c r="S7" s="39">
        <v>70.400000000000006</v>
      </c>
      <c r="T7" s="39">
        <v>785.36</v>
      </c>
      <c r="U7" s="39">
        <v>55055</v>
      </c>
      <c r="V7" s="39">
        <v>32.72</v>
      </c>
      <c r="W7" s="39">
        <v>1682.61</v>
      </c>
      <c r="X7" s="39">
        <v>109.09</v>
      </c>
      <c r="Y7" s="39">
        <v>107.05</v>
      </c>
      <c r="Z7" s="39">
        <v>105.11</v>
      </c>
      <c r="AA7" s="39">
        <v>104.63</v>
      </c>
      <c r="AB7" s="39">
        <v>105.84</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273.22000000000003</v>
      </c>
      <c r="AU7" s="39">
        <v>285.52</v>
      </c>
      <c r="AV7" s="39">
        <v>289.19</v>
      </c>
      <c r="AW7" s="39">
        <v>335.45</v>
      </c>
      <c r="AX7" s="39">
        <v>354.92</v>
      </c>
      <c r="AY7" s="39">
        <v>346.59</v>
      </c>
      <c r="AZ7" s="39">
        <v>357.82</v>
      </c>
      <c r="BA7" s="39">
        <v>355.5</v>
      </c>
      <c r="BB7" s="39">
        <v>349.83</v>
      </c>
      <c r="BC7" s="39">
        <v>360.86</v>
      </c>
      <c r="BD7" s="39">
        <v>264.97000000000003</v>
      </c>
      <c r="BE7" s="39">
        <v>213.98</v>
      </c>
      <c r="BF7" s="39">
        <v>220.56</v>
      </c>
      <c r="BG7" s="39">
        <v>239.93</v>
      </c>
      <c r="BH7" s="39">
        <v>247.29</v>
      </c>
      <c r="BI7" s="39">
        <v>255.38</v>
      </c>
      <c r="BJ7" s="39">
        <v>312.02999999999997</v>
      </c>
      <c r="BK7" s="39">
        <v>307.45999999999998</v>
      </c>
      <c r="BL7" s="39">
        <v>312.58</v>
      </c>
      <c r="BM7" s="39">
        <v>314.87</v>
      </c>
      <c r="BN7" s="39">
        <v>309.27999999999997</v>
      </c>
      <c r="BO7" s="39">
        <v>266.61</v>
      </c>
      <c r="BP7" s="39">
        <v>108.49</v>
      </c>
      <c r="BQ7" s="39">
        <v>106.23</v>
      </c>
      <c r="BR7" s="39">
        <v>104.21</v>
      </c>
      <c r="BS7" s="39">
        <v>103.57</v>
      </c>
      <c r="BT7" s="39">
        <v>104.86</v>
      </c>
      <c r="BU7" s="39">
        <v>105.71</v>
      </c>
      <c r="BV7" s="39">
        <v>106.01</v>
      </c>
      <c r="BW7" s="39">
        <v>104.57</v>
      </c>
      <c r="BX7" s="39">
        <v>103.54</v>
      </c>
      <c r="BY7" s="39">
        <v>103.32</v>
      </c>
      <c r="BZ7" s="39">
        <v>103.24</v>
      </c>
      <c r="CA7" s="39">
        <v>173.59</v>
      </c>
      <c r="CB7" s="39">
        <v>177.5</v>
      </c>
      <c r="CC7" s="39">
        <v>181.11</v>
      </c>
      <c r="CD7" s="39">
        <v>182.61</v>
      </c>
      <c r="CE7" s="39">
        <v>180.41</v>
      </c>
      <c r="CF7" s="39">
        <v>162.15</v>
      </c>
      <c r="CG7" s="39">
        <v>162.24</v>
      </c>
      <c r="CH7" s="39">
        <v>165.47</v>
      </c>
      <c r="CI7" s="39">
        <v>167.46</v>
      </c>
      <c r="CJ7" s="39">
        <v>168.56</v>
      </c>
      <c r="CK7" s="39">
        <v>168.38</v>
      </c>
      <c r="CL7" s="39">
        <v>56.92</v>
      </c>
      <c r="CM7" s="39">
        <v>57.34</v>
      </c>
      <c r="CN7" s="39">
        <v>58.04</v>
      </c>
      <c r="CO7" s="39">
        <v>57.51</v>
      </c>
      <c r="CP7" s="39">
        <v>56.13</v>
      </c>
      <c r="CQ7" s="39">
        <v>59.34</v>
      </c>
      <c r="CR7" s="39">
        <v>59.11</v>
      </c>
      <c r="CS7" s="39">
        <v>59.74</v>
      </c>
      <c r="CT7" s="39">
        <v>59.46</v>
      </c>
      <c r="CU7" s="39">
        <v>59.51</v>
      </c>
      <c r="CV7" s="39">
        <v>60</v>
      </c>
      <c r="CW7" s="39">
        <v>89.15</v>
      </c>
      <c r="CX7" s="39">
        <v>89.6</v>
      </c>
      <c r="CY7" s="39">
        <v>87.97</v>
      </c>
      <c r="CZ7" s="39">
        <v>89.45</v>
      </c>
      <c r="DA7" s="39">
        <v>90.36</v>
      </c>
      <c r="DB7" s="39">
        <v>87.74</v>
      </c>
      <c r="DC7" s="39">
        <v>87.91</v>
      </c>
      <c r="DD7" s="39">
        <v>87.28</v>
      </c>
      <c r="DE7" s="39">
        <v>87.41</v>
      </c>
      <c r="DF7" s="39">
        <v>87.08</v>
      </c>
      <c r="DG7" s="39">
        <v>89.8</v>
      </c>
      <c r="DH7" s="39">
        <v>45.57</v>
      </c>
      <c r="DI7" s="39">
        <v>46.86</v>
      </c>
      <c r="DJ7" s="39">
        <v>47.41</v>
      </c>
      <c r="DK7" s="39">
        <v>48.61</v>
      </c>
      <c r="DL7" s="39">
        <v>49.51</v>
      </c>
      <c r="DM7" s="39">
        <v>46.27</v>
      </c>
      <c r="DN7" s="39">
        <v>46.88</v>
      </c>
      <c r="DO7" s="39">
        <v>46.94</v>
      </c>
      <c r="DP7" s="39">
        <v>47.62</v>
      </c>
      <c r="DQ7" s="39">
        <v>48.55</v>
      </c>
      <c r="DR7" s="39">
        <v>49.59</v>
      </c>
      <c r="DS7" s="39">
        <v>0</v>
      </c>
      <c r="DT7" s="39">
        <v>0</v>
      </c>
      <c r="DU7" s="39">
        <v>0</v>
      </c>
      <c r="DV7" s="39">
        <v>0</v>
      </c>
      <c r="DW7" s="39">
        <v>0</v>
      </c>
      <c r="DX7" s="39">
        <v>10.93</v>
      </c>
      <c r="DY7" s="39">
        <v>13.39</v>
      </c>
      <c r="DZ7" s="39">
        <v>14.48</v>
      </c>
      <c r="EA7" s="39">
        <v>16.27</v>
      </c>
      <c r="EB7" s="39">
        <v>17.11</v>
      </c>
      <c r="EC7" s="39">
        <v>19.440000000000001</v>
      </c>
      <c r="ED7" s="39">
        <v>0.8</v>
      </c>
      <c r="EE7" s="39">
        <v>0.75</v>
      </c>
      <c r="EF7" s="39">
        <v>0.56000000000000005</v>
      </c>
      <c r="EG7" s="39">
        <v>0.22</v>
      </c>
      <c r="EH7" s="39">
        <v>0.78</v>
      </c>
      <c r="EI7" s="39">
        <v>0.71</v>
      </c>
      <c r="EJ7" s="39">
        <v>0.71</v>
      </c>
      <c r="EK7" s="39">
        <v>0.75</v>
      </c>
      <c r="EL7" s="39">
        <v>0.63</v>
      </c>
      <c r="EM7" s="39">
        <v>0.63</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2021-01-20T07:31:53Z</cp:lastPrinted>
  <dcterms:created xsi:type="dcterms:W3CDTF">2020-12-04T02:10:50Z</dcterms:created>
  <dcterms:modified xsi:type="dcterms:W3CDTF">2021-01-25T02:47:00Z</dcterms:modified>
  <cp:category/>
</cp:coreProperties>
</file>