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2\03 調査 報告\1 財政課\15 公営企業に係る経営分析表\"/>
    </mc:Choice>
  </mc:AlternateContent>
  <workbookProtection workbookAlgorithmName="SHA-512" workbookHashValue="qI+fmuKIkjAghQJhv/FSQ9sxWVNe0iZEvSupzP+oS6+yNBPZvbVpagu2a8OZ9/hIstxpar3hjBqHfoI2xaixNA==" workbookSaltValue="aQ+6+MvU0hCRcjODqflBhg=="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<sst xmlns="http://schemas.openxmlformats.org/spreadsheetml/2006/main" count="228" uniqueCount="114">
  <si>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</si>
  <si>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</si>
  <si>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</si>
  <si>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</si>
  <si>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</si>
  <si>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</si>
  <si>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</si>
  <si>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</si>
  <si>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</si>
  <si>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</si>
  <si>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</si>
  <si>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</si>
  <si>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</si>
  <si>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</si>
  <si>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</si>
  <si>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</si>
  <si>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</si>
  <si>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</si>
  <si>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</si>
  <si>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</si>
  <si>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</si>
  <si>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</si>
  <si>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</si>
  <si>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</si>
  <si>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</si>
  <si>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</si>
  <si>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</si>
  <si>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</si>
  <si>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</si>
  <si>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</si>
  <si>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</si>
  <si>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</si>
  <si>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</si>
  <si>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</si>
  <si>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</si>
  <si>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</si>
  <si>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</si>
  <si>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</si>
  <si>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</si>
  <si>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</si>
  <si>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</si>
  <si>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</si>
  <si>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</si>
  <si>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</si>
  <si>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</si>
  <si>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</si>
  <si>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</si>
  <si>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</si>
  <si>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</si>
  <si>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</si>
  <si>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</si>
  <si>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</si>
  <si>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</si>
  <si>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</si>
  <si>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</si>
  <si>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</si>
  <si>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</si>
  <si>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</si>
  <si>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</si>
  <si>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</si>
  <si>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</si>
  <si>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</si>
  <si>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</si>
  <si>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</si>
  <si>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</si>
  <si>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</si>
  <si>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</si>
  <si>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</si>
  <si>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</si>
  <si>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</si>
  <si>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</si>
  <si>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</si>
  <si>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</si>
  <si>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</si>
  <si>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</si>
  <si>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</si>
  <si>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</si>
  <si>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</si>
  <si>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</si>
  <si>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</si>
  <si>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</si>
  <si>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</si>
  <si>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</si>
  <si>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</si>
  <si>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</si>
  <si>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</si>
  <si>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</si>
  <si>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</si>
  <si>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</si>
  <si>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</si>
  <si>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</si>
  <si>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</si>
  <si>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</si>
  <si>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</si>
  <si>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</si>
  <si>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</si>
  <si>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</si>
  <si>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</si>
  <si>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</si>
  <si>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</si>
  <si>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</si>
  <si>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</si>
  <si>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</si>
  <si>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</si>
  <si>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</si>
  <si>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</si>
  <si>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</si>
  <si>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</si>
  <si>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</si>
  <si>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</si>
  <si>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</si>
  <si>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策定した第2次水道ビジョンに基づき、老朽施設の更新を計画的に進めていくとともに、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4" eb="145">
      <t>ネン</t>
    </rPh>
    <rPh sb="145" eb="146">
      <t>ド</t>
    </rPh>
    <rPh sb="147" eb="149">
      <t>サクテイ</t>
    </rPh>
    <rPh sb="151" eb="152">
      <t>ダイ</t>
    </rPh>
    <rPh sb="153" eb="154">
      <t>ジ</t>
    </rPh>
    <rPh sb="154" eb="156">
      <t>スイドウ</t>
    </rPh>
    <rPh sb="161" eb="162">
      <t>モト</t>
    </rPh>
    <rPh sb="165" eb="167">
      <t>ロウキュウ</t>
    </rPh>
    <rPh sb="187" eb="189">
      <t>シセツ</t>
    </rPh>
    <rPh sb="190" eb="193">
      <t>トウハイゴウ</t>
    </rPh>
    <rPh sb="194" eb="197">
      <t>ゴウリカ</t>
    </rPh>
    <rPh sb="198" eb="199">
      <t>スス</t>
    </rPh>
    <rPh sb="203" eb="205">
      <t>ヒツヨウ</t>
    </rPh>
    <rPh sb="214" eb="216">
      <t>ケンゼン</t>
    </rPh>
    <rPh sb="217" eb="219">
      <t>コウリツ</t>
    </rPh>
    <rPh sb="222" eb="224">
      <t>ケイエイ</t>
    </rPh>
    <rPh sb="225" eb="227">
      <t>イジ</t>
    </rPh>
    <rPh sb="239" eb="241">
      <t>ザイセイ</t>
    </rPh>
    <rPh sb="241" eb="243">
      <t>ケイカク</t>
    </rPh>
    <rPh sb="244" eb="245">
      <t>モト</t>
    </rPh>
    <rPh sb="247" eb="249">
      <t>ケイエイ</t>
    </rPh>
    <rPh sb="250" eb="251">
      <t>オコナ</t>
    </rPh>
    <rPh sb="271" eb="273">
      <t>ケイカク</t>
    </rPh>
    <rPh sb="274" eb="276">
      <t>ミナオ</t>
    </rPh>
    <rPh sb="278" eb="280">
      <t>ジュウナン</t>
    </rPh>
    <rPh sb="281" eb="282">
      <t>オコナ</t>
    </rPh>
    <rPh sb="286" eb="288">
      <t>ヒツヨウ</t>
    </rPh>
    <rPh sb="292" eb="293">
      <t>カンガ</t>
    </rPh>
    <phoneticPr fontId="4"/>
  </si>
  <si>
    <t>　経営の健全性については、①経常収支比率と⑤料金回収率が共に100％を超えており、黒字経営を維持し、経営に必要な経費を料金で賄うことができている状況を表しています。昨年度と比べ、給水収益、一般会計からの補助金等が収入減となりましたが、経常収支比率は0.24％の微増となり、類似団体平均値や全国平均値をともに上回っており、収支は健全な水準にあると言えます。今後も黒字経営を維持できるよう効率化を図り、経営健全化に努めます。
　経営の効率性については、⑥給水原価は、昨年度に比べ0.19円の微減となりましたが、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一日配水能力に対する一日平均配水量の割合でありますが、昨年度に比べ減少しています。施設の稼働が収益につながっているかを判断する⑧有収率は増加しており、漏水等による収益につながらない配水が減少したと考えられます。給水人口の減少に伴い配水量も減少していくと考えられることから、施設の統廃合等を行うとともに、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キュウスイ</t>
    </rPh>
    <rPh sb="91" eb="93">
      <t>シュウエキ</t>
    </rPh>
    <rPh sb="94" eb="96">
      <t>イッパン</t>
    </rPh>
    <rPh sb="96" eb="98">
      <t>カイケイ</t>
    </rPh>
    <rPh sb="101" eb="104">
      <t>ホジョキン</t>
    </rPh>
    <rPh sb="104" eb="105">
      <t>トウ</t>
    </rPh>
    <rPh sb="106" eb="108">
      <t>シュウニュウ</t>
    </rPh>
    <rPh sb="108" eb="109">
      <t>ゲン</t>
    </rPh>
    <rPh sb="130" eb="132">
      <t>ビゾウ</t>
    </rPh>
    <rPh sb="136" eb="138">
      <t>ルイジ</t>
    </rPh>
    <rPh sb="138" eb="140">
      <t>ダンタイ</t>
    </rPh>
    <rPh sb="140" eb="142">
      <t>ヘイキン</t>
    </rPh>
    <rPh sb="142" eb="143">
      <t>チ</t>
    </rPh>
    <rPh sb="144" eb="146">
      <t>ゼンコク</t>
    </rPh>
    <rPh sb="146" eb="148">
      <t>ヘイキン</t>
    </rPh>
    <rPh sb="148" eb="149">
      <t>チ</t>
    </rPh>
    <rPh sb="153" eb="155">
      <t>ウワマワ</t>
    </rPh>
    <rPh sb="160" eb="162">
      <t>シュウシ</t>
    </rPh>
    <rPh sb="163" eb="165">
      <t>ケンゼン</t>
    </rPh>
    <rPh sb="166" eb="168">
      <t>スイジュン</t>
    </rPh>
    <rPh sb="172" eb="173">
      <t>イ</t>
    </rPh>
    <rPh sb="177" eb="179">
      <t>コンゴ</t>
    </rPh>
    <rPh sb="180" eb="182">
      <t>クロジ</t>
    </rPh>
    <rPh sb="182" eb="184">
      <t>ケイエイ</t>
    </rPh>
    <rPh sb="185" eb="187">
      <t>イジ</t>
    </rPh>
    <rPh sb="192" eb="195">
      <t>コウリツカ</t>
    </rPh>
    <rPh sb="196" eb="197">
      <t>ハカ</t>
    </rPh>
    <rPh sb="199" eb="201">
      <t>ケイエイ</t>
    </rPh>
    <rPh sb="201" eb="204">
      <t>ケンゼンカ</t>
    </rPh>
    <rPh sb="205" eb="206">
      <t>ツト</t>
    </rPh>
    <rPh sb="212" eb="214">
      <t>ケイエイ</t>
    </rPh>
    <rPh sb="215" eb="218">
      <t>コウリツセイ</t>
    </rPh>
    <rPh sb="225" eb="227">
      <t>キュウスイ</t>
    </rPh>
    <rPh sb="227" eb="229">
      <t>ゲンカ</t>
    </rPh>
    <rPh sb="235" eb="236">
      <t>クラ</t>
    </rPh>
    <rPh sb="241" eb="242">
      <t>エン</t>
    </rPh>
    <rPh sb="243" eb="244">
      <t>ビ</t>
    </rPh>
    <rPh sb="253" eb="255">
      <t>コウカ</t>
    </rPh>
    <rPh sb="257" eb="259">
      <t>キュウスイ</t>
    </rPh>
    <rPh sb="259" eb="261">
      <t>クイキ</t>
    </rPh>
    <rPh sb="262" eb="265">
      <t>コウハンイ</t>
    </rPh>
    <rPh sb="273" eb="276">
      <t>チケイテキ</t>
    </rPh>
    <rPh sb="277" eb="279">
      <t>モンダイ</t>
    </rPh>
    <rPh sb="281" eb="283">
      <t>シセツ</t>
    </rPh>
    <rPh sb="284" eb="285">
      <t>オオ</t>
    </rPh>
    <rPh sb="286" eb="287">
      <t>カカ</t>
    </rPh>
    <rPh sb="292" eb="294">
      <t>ケイジョウ</t>
    </rPh>
    <rPh sb="294" eb="296">
      <t>ヒヨウ</t>
    </rPh>
    <rPh sb="297" eb="299">
      <t>ゲンカ</t>
    </rPh>
    <rPh sb="299" eb="301">
      <t>ショウキャク</t>
    </rPh>
    <rPh sb="301" eb="302">
      <t>ヒ</t>
    </rPh>
    <rPh sb="303" eb="305">
      <t>シセツ</t>
    </rPh>
    <rPh sb="306" eb="308">
      <t>イジ</t>
    </rPh>
    <rPh sb="308" eb="310">
      <t>カンリ</t>
    </rPh>
    <rPh sb="311" eb="312">
      <t>カカ</t>
    </rPh>
    <rPh sb="313" eb="315">
      <t>ヒヨウ</t>
    </rPh>
    <rPh sb="317" eb="318">
      <t>オオ</t>
    </rPh>
    <rPh sb="329" eb="330">
      <t>チ</t>
    </rPh>
    <rPh sb="335" eb="336">
      <t>チ</t>
    </rPh>
    <rPh sb="351" eb="353">
      <t>シセツ</t>
    </rPh>
    <rPh sb="353" eb="355">
      <t>リヨウ</t>
    </rPh>
    <rPh sb="355" eb="356">
      <t>リツ</t>
    </rPh>
    <rPh sb="384" eb="386">
      <t>サクネン</t>
    </rPh>
    <rPh sb="386" eb="387">
      <t>ド</t>
    </rPh>
    <rPh sb="388" eb="389">
      <t>クラ</t>
    </rPh>
    <rPh sb="390" eb="392">
      <t>ゲンショウ</t>
    </rPh>
    <rPh sb="425" eb="427">
      <t>ゾウカ</t>
    </rPh>
    <rPh sb="432" eb="434">
      <t>ロウスイ</t>
    </rPh>
    <rPh sb="434" eb="435">
      <t>トウ</t>
    </rPh>
    <rPh sb="438" eb="440">
      <t>シュウエキ</t>
    </rPh>
    <rPh sb="447" eb="449">
      <t>ハイスイ</t>
    </rPh>
    <rPh sb="450" eb="452">
      <t>ゲンショウ</t>
    </rPh>
    <rPh sb="455" eb="456">
      <t>カンガ</t>
    </rPh>
    <rPh sb="462" eb="464">
      <t>キュウスイ</t>
    </rPh>
    <rPh sb="464" eb="466">
      <t>ジンコウ</t>
    </rPh>
    <rPh sb="467" eb="468">
      <t>ゲン</t>
    </rPh>
    <rPh sb="468" eb="469">
      <t>ショウ</t>
    </rPh>
    <rPh sb="470" eb="471">
      <t>トモナ</t>
    </rPh>
    <rPh sb="472" eb="474">
      <t>ハイスイ</t>
    </rPh>
    <rPh sb="474" eb="475">
      <t>リョウ</t>
    </rPh>
    <rPh sb="476" eb="478">
      <t>ゲンショウ</t>
    </rPh>
    <rPh sb="483" eb="484">
      <t>カンガ</t>
    </rPh>
    <rPh sb="493" eb="495">
      <t>シセツ</t>
    </rPh>
    <rPh sb="496" eb="499">
      <t>トウハイゴウ</t>
    </rPh>
    <rPh sb="499" eb="500">
      <t>トウ</t>
    </rPh>
    <rPh sb="501" eb="502">
      <t>オコナ</t>
    </rPh>
    <rPh sb="508" eb="509">
      <t>ヒ</t>
    </rPh>
    <rPh sb="510" eb="511">
      <t>ツヅ</t>
    </rPh>
    <rPh sb="512" eb="514">
      <t>ロウスイ</t>
    </rPh>
    <rPh sb="514" eb="516">
      <t>チョウサ</t>
    </rPh>
    <rPh sb="517" eb="519">
      <t>ロウキュウ</t>
    </rPh>
    <rPh sb="519" eb="520">
      <t>カン</t>
    </rPh>
    <rPh sb="521" eb="523">
      <t>コウシン</t>
    </rPh>
    <rPh sb="523" eb="524">
      <t>トウ</t>
    </rPh>
    <rPh sb="525" eb="527">
      <t>ジッシ</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</si>
  <si>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昨年度は類似団体の平均値を下回る低い値となっていましたが、今年度は類似団体を上回る値となっています。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ショウキャク</t>
    </rPh>
    <rPh sb="17" eb="19">
      <t>タイショウ</t>
    </rPh>
    <rPh sb="19" eb="21">
      <t>シサン</t>
    </rPh>
    <rPh sb="22" eb="24">
      <t>ゲンカ</t>
    </rPh>
    <rPh sb="24" eb="26">
      <t>ショウキャク</t>
    </rPh>
    <rPh sb="29" eb="31">
      <t>テイド</t>
    </rPh>
    <rPh sb="31" eb="32">
      <t>スス</t>
    </rPh>
    <rPh sb="38" eb="39">
      <t>アラワ</t>
    </rPh>
    <rPh sb="40" eb="42">
      <t>シヒョウ</t>
    </rPh>
    <rPh sb="44" eb="46">
      <t>シサン</t>
    </rPh>
    <rPh sb="47" eb="50">
      <t>ロウキュウカ</t>
    </rPh>
    <rPh sb="50" eb="52">
      <t>ドア</t>
    </rPh>
    <rPh sb="54" eb="55">
      <t>シメ</t>
    </rPh>
    <rPh sb="61" eb="63">
      <t>ルイジ</t>
    </rPh>
    <rPh sb="63" eb="65">
      <t>ダンタイ</t>
    </rPh>
    <rPh sb="66" eb="69">
      <t>ヘイキンチ</t>
    </rPh>
    <rPh sb="71" eb="74">
      <t>ロウキュウカ</t>
    </rPh>
    <rPh sb="74" eb="76">
      <t>ドア</t>
    </rPh>
    <rPh sb="78" eb="79">
      <t>ヒク</t>
    </rPh>
    <rPh sb="81" eb="82">
      <t>イ</t>
    </rPh>
    <rPh sb="87" eb="89">
      <t>ネンネン</t>
    </rPh>
    <rPh sb="89" eb="91">
      <t>ゾウカ</t>
    </rPh>
    <rPh sb="92" eb="95">
      <t>ロウキュウカ</t>
    </rPh>
    <rPh sb="95" eb="97">
      <t>ドア</t>
    </rPh>
    <rPh sb="99" eb="100">
      <t>スス</t>
    </rPh>
    <rPh sb="107" eb="109">
      <t>カンロ</t>
    </rPh>
    <rPh sb="109" eb="111">
      <t>ケイネン</t>
    </rPh>
    <rPh sb="111" eb="112">
      <t>カ</t>
    </rPh>
    <rPh sb="112" eb="113">
      <t>リツ</t>
    </rPh>
    <rPh sb="115" eb="117">
      <t>ホウテイ</t>
    </rPh>
    <rPh sb="117" eb="119">
      <t>タイヨウ</t>
    </rPh>
    <rPh sb="119" eb="121">
      <t>ネンスウ</t>
    </rPh>
    <rPh sb="122" eb="123">
      <t>コ</t>
    </rPh>
    <rPh sb="125" eb="127">
      <t>カンロ</t>
    </rPh>
    <rPh sb="127" eb="129">
      <t>エンチョウ</t>
    </rPh>
    <rPh sb="130" eb="132">
      <t>ワリアイ</t>
    </rPh>
    <rPh sb="133" eb="134">
      <t>アラワ</t>
    </rPh>
    <rPh sb="135" eb="137">
      <t>シヒョウ</t>
    </rPh>
    <rPh sb="139" eb="141">
      <t>カンロ</t>
    </rPh>
    <rPh sb="142" eb="145">
      <t>ロウキュウカ</t>
    </rPh>
    <rPh sb="145" eb="147">
      <t>ドア</t>
    </rPh>
    <rPh sb="149" eb="150">
      <t>シメ</t>
    </rPh>
    <rPh sb="236" eb="239">
      <t>ケイネンカ</t>
    </rPh>
    <rPh sb="239" eb="240">
      <t>リツ</t>
    </rPh>
    <rPh sb="241" eb="243">
      <t>シダイ</t>
    </rPh>
    <rPh sb="244" eb="246">
      <t>シンコウ</t>
    </rPh>
    <rPh sb="253" eb="255">
      <t>コンゴ</t>
    </rPh>
    <rPh sb="256" eb="259">
      <t>ケイカクテキ</t>
    </rPh>
    <rPh sb="260" eb="262">
      <t>カンロ</t>
    </rPh>
    <rPh sb="263" eb="265">
      <t>コウシン</t>
    </rPh>
    <rPh sb="266" eb="2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</si>
</sst>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1.0900000000000001</c:v>
                </c:pt>
                <c:pt idx="1">
                  <c:v>0.55000000000000004</c:v>
                </c:pt>
                <c:pt idx="2">
                  <c:v>0.89</c:v>
                </c:pt>
                <c:pt idx="3">
                  <c:v>0.6</c:v>
                </c:pt>
                <c:pt idx="4">
                  <c:v>0.9</c:v>
                </c:pt>
              </c:numCache>
            </c:numRef>
          </c:val>
          <c:extLst>
            <c:ext xmlns:c16="http://schemas.microsoft.com/office/drawing/2014/chart" uri="{C3380CC4-5D6E-409C-BE32-E72D297353CC}">
              <c16:uniqueId val="{00000000-6D4E-426A-90C4-FA45509262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D4E-426A-90C4-FA45509262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60.1</c:v>
                </c:pt>
                <c:pt idx="1">
                  <c:v>62.64</c:v>
                </c:pt>
                <c:pt idx="2">
                  <c:v>63.01</c:v>
                </c:pt>
                <c:pt idx="3">
                  <c:v>62.3</c:v>
                </c:pt>
                <c:pt idx="4">
                  <c:v>60.6</c:v>
                </c:pt>
              </c:numCache>
            </c:numRef>
          </c:val>
          <c:extLst>
            <c:ext xmlns:c16="http://schemas.microsoft.com/office/drawing/2014/chart" uri="{C3380CC4-5D6E-409C-BE32-E72D297353CC}">
              <c16:uniqueId val="{00000000-C251-47A3-A178-CA57EF9BD7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251-47A3-A178-CA57EF9BD7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87.48</c:v>
                </c:pt>
                <c:pt idx="1">
                  <c:v>85.29</c:v>
                </c:pt>
                <c:pt idx="2">
                  <c:v>82.73</c:v>
                </c:pt>
                <c:pt idx="3">
                  <c:v>84.88</c:v>
                </c:pt>
                <c:pt idx="4">
                  <c:v>85.58</c:v>
                </c:pt>
              </c:numCache>
            </c:numRef>
          </c:val>
          <c:extLst>
            <c:ext xmlns:c16="http://schemas.microsoft.com/office/drawing/2014/chart" uri="{C3380CC4-5D6E-409C-BE32-E72D297353CC}">
              <c16:uniqueId val="{00000000-928B-4702-BF05-F1329EE6FE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28B-4702-BF05-F1329EE6FE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108.72</c:v>
                </c:pt>
                <c:pt idx="1">
                  <c:v>115.7</c:v>
                </c:pt>
                <c:pt idx="2">
                  <c:v>113.08</c:v>
                </c:pt>
                <c:pt idx="3">
                  <c:v>116.92</c:v>
                </c:pt>
                <c:pt idx="4">
                  <c:v>117.16</c:v>
                </c:pt>
              </c:numCache>
            </c:numRef>
          </c:val>
          <c:extLst>
            <c:ext xmlns:c16="http://schemas.microsoft.com/office/drawing/2014/chart" uri="{C3380CC4-5D6E-409C-BE32-E72D297353CC}">
              <c16:uniqueId val="{00000000-2E36-4E17-A6FC-805BC9F4A7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E36-4E17-A6FC-805BC9F4A7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41.19</c:v>
                </c:pt>
                <c:pt idx="1">
                  <c:v>42.89</c:v>
                </c:pt>
                <c:pt idx="2">
                  <c:v>44.42</c:v>
                </c:pt>
                <c:pt idx="3">
                  <c:v>45.96</c:v>
                </c:pt>
                <c:pt idx="4">
                  <c:v>47.04</c:v>
                </c:pt>
              </c:numCache>
            </c:numRef>
          </c:val>
          <c:extLst>
            <c:ext xmlns:c16="http://schemas.microsoft.com/office/drawing/2014/chart" uri="{C3380CC4-5D6E-409C-BE32-E72D297353CC}">
              <c16:uniqueId val="{00000000-F732-49CC-900E-5CEDDDC5F0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F732-49CC-900E-5CEDDDC5F0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11.69</c:v>
                </c:pt>
                <c:pt idx="1">
                  <c:v>11.62</c:v>
                </c:pt>
                <c:pt idx="2">
                  <c:v>10.34</c:v>
                </c:pt>
                <c:pt idx="3">
                  <c:v>11.76</c:v>
                </c:pt>
                <c:pt idx="4">
                  <c:v>11.32</c:v>
                </c:pt>
              </c:numCache>
            </c:numRef>
          </c:val>
          <c:extLst>
            <c:ext xmlns:c16="http://schemas.microsoft.com/office/drawing/2014/chart" uri="{C3380CC4-5D6E-409C-BE32-E72D297353CC}">
              <c16:uniqueId val="{00000000-8000-42C2-A38A-2CF1EFD5CC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8000-42C2-A38A-2CF1EFD5CC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15-4B99-B90D-8607FE23F8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0E15-4B99-B90D-8607FE23F8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389.25</c:v>
                </c:pt>
                <c:pt idx="1">
                  <c:v>484.5</c:v>
                </c:pt>
                <c:pt idx="2">
                  <c:v>476.89</c:v>
                </c:pt>
                <c:pt idx="3">
                  <c:v>637.15</c:v>
                </c:pt>
                <c:pt idx="4">
                  <c:v>428.71</c:v>
                </c:pt>
              </c:numCache>
            </c:numRef>
          </c:val>
          <c:extLst>
            <c:ext xmlns:c16="http://schemas.microsoft.com/office/drawing/2014/chart" uri="{C3380CC4-5D6E-409C-BE32-E72D297353CC}">
              <c16:uniqueId val="{00000000-A6D0-44CC-ACCE-8CD49A31DB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6D0-44CC-ACCE-8CD49A31DB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299.88</c:v>
                </c:pt>
                <c:pt idx="1">
                  <c:v>288.79000000000002</c:v>
                </c:pt>
                <c:pt idx="2">
                  <c:v>292.98</c:v>
                </c:pt>
                <c:pt idx="3">
                  <c:v>288.92</c:v>
                </c:pt>
                <c:pt idx="4">
                  <c:v>293.19</c:v>
                </c:pt>
              </c:numCache>
            </c:numRef>
          </c:val>
          <c:extLst>
            <c:ext xmlns:c16="http://schemas.microsoft.com/office/drawing/2014/chart" uri="{C3380CC4-5D6E-409C-BE32-E72D297353CC}">
              <c16:uniqueId val="{00000000-C142-4D94-94B5-B709A790DD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142-4D94-94B5-B709A790DD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104.27</c:v>
                </c:pt>
                <c:pt idx="1">
                  <c:v>113.13</c:v>
                </c:pt>
                <c:pt idx="2">
                  <c:v>110.17</c:v>
                </c:pt>
                <c:pt idx="3">
                  <c:v>114.62</c:v>
                </c:pt>
                <c:pt idx="4">
                  <c:v>114.8</c:v>
                </c:pt>
              </c:numCache>
            </c:numRef>
          </c:val>
          <c:extLst>
            <c:ext xmlns:c16="http://schemas.microsoft.com/office/drawing/2014/chart" uri="{C3380CC4-5D6E-409C-BE32-E72D297353CC}">
              <c16:uniqueId val="{00000000-52DA-46C5-A302-B9EE56E8B9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2DA-46C5-A302-B9EE56E8B9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199.97</c:v>
                </c:pt>
                <c:pt idx="1">
                  <c:v>184.18</c:v>
                </c:pt>
                <c:pt idx="2">
                  <c:v>189.55</c:v>
                </c:pt>
                <c:pt idx="3">
                  <c:v>181.86</c:v>
                </c:pt>
                <c:pt idx="4">
                  <c:v>181.67</c:v>
                </c:pt>
              </c:numCache>
            </c:numRef>
          </c:val>
          <c:extLst>
            <c:ext xmlns:c16="http://schemas.microsoft.com/office/drawing/2014/chart" uri="{C3380CC4-5D6E-409C-BE32-E72D297353CC}">
              <c16:uniqueId val="{00000000-B144-4E74-B5E5-A95EFB377F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144-4E74-B5E5-A95EFB377F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7" zoomScale="80" zoomScaleNormal="8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滋賀県　甲賀市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90703</v>
      </c>
      <c r="AM8" s="61"/>
      <c r="AN8" s="61"/>
      <c r="AO8" s="61"/>
      <c r="AP8" s="61"/>
      <c r="AQ8" s="61"/>
      <c r="AR8" s="61"/>
      <c r="AS8" s="61"/>
      <c r="AT8" s="52">
        <f>データ!$S$6</f>
        <v>481.62</v>
      </c>
      <c r="AU8" s="53"/>
      <c r="AV8" s="53"/>
      <c r="AW8" s="53"/>
      <c r="AX8" s="53"/>
      <c r="AY8" s="53"/>
      <c r="AZ8" s="53"/>
      <c r="BA8" s="53"/>
      <c r="BB8" s="54">
        <f>データ!$T$6</f>
        <v>188.33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68.989999999999995</v>
      </c>
      <c r="J10" s="53"/>
      <c r="K10" s="53"/>
      <c r="L10" s="53"/>
      <c r="M10" s="53"/>
      <c r="N10" s="53"/>
      <c r="O10" s="64"/>
      <c r="P10" s="54">
        <f>データ!$P$6</f>
        <v>99.73</v>
      </c>
      <c r="Q10" s="54"/>
      <c r="R10" s="54"/>
      <c r="S10" s="54"/>
      <c r="T10" s="54"/>
      <c r="U10" s="54"/>
      <c r="V10" s="54"/>
      <c r="W10" s="61">
        <f>データ!$Q$6</f>
        <v>3289</v>
      </c>
      <c r="X10" s="61"/>
      <c r="Y10" s="61"/>
      <c r="Z10" s="61"/>
      <c r="AA10" s="61"/>
      <c r="AB10" s="61"/>
      <c r="AC10" s="61"/>
      <c r="AD10" s="2"/>
      <c r="AE10" s="2"/>
      <c r="AF10" s="2"/>
      <c r="AG10" s="2"/>
      <c r="AH10" s="4"/>
      <c r="AI10" s="4"/>
      <c r="AJ10" s="4"/>
      <c r="AK10" s="4"/>
      <c r="AL10" s="61">
        <f>データ!$U$6</f>
        <v>91308</v>
      </c>
      <c r="AM10" s="61"/>
      <c r="AN10" s="61"/>
      <c r="AO10" s="61"/>
      <c r="AP10" s="61"/>
      <c r="AQ10" s="61"/>
      <c r="AR10" s="61"/>
      <c r="AS10" s="61"/>
      <c r="AT10" s="52">
        <f>データ!$V$6</f>
        <v>204.9</v>
      </c>
      <c r="AU10" s="53"/>
      <c r="AV10" s="53"/>
      <c r="AW10" s="53"/>
      <c r="AX10" s="53"/>
      <c r="AY10" s="53"/>
      <c r="AZ10" s="53"/>
      <c r="BA10" s="53"/>
      <c r="BB10" s="54">
        <f>データ!$W$6</f>
        <v>445.62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jzLLbf8913gIv1ewcRTwH/bzClNhfwmT0/47ZcfZ8HqpouODSsmemsIS6YDKd+puLuLaOqqWh8kdbY/iNWqqA==" saltValue="uk2HskqTap4oPsPxTG2X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68.989999999999995</v>
      </c>
      <c r="P6" s="35">
        <f t="shared" si="3"/>
        <v>99.73</v>
      </c>
      <c r="Q6" s="35">
        <f t="shared" si="3"/>
        <v>3289</v>
      </c>
      <c r="R6" s="35">
        <f t="shared" si="3"/>
        <v>90703</v>
      </c>
      <c r="S6" s="35">
        <f t="shared" si="3"/>
        <v>481.62</v>
      </c>
      <c r="T6" s="35">
        <f t="shared" si="3"/>
        <v>188.33</v>
      </c>
      <c r="U6" s="35">
        <f t="shared" si="3"/>
        <v>91308</v>
      </c>
      <c r="V6" s="35">
        <f t="shared" si="3"/>
        <v>204.9</v>
      </c>
      <c r="W6" s="35">
        <f t="shared" si="3"/>
        <v>445.62</v>
      </c>
      <c r="X6" s="36">
        <f>IF(X7="",NA(),X7)</f>
        <v>108.72</v>
      </c>
      <c r="Y6" s="36">
        <f t="shared" ref="Y6:AG6" si="4">IF(Y7="",NA(),Y7)</f>
        <v>115.7</v>
      </c>
      <c r="Z6" s="36">
        <f t="shared" si="4"/>
        <v>113.08</v>
      </c>
      <c r="AA6" s="36">
        <f t="shared" si="4"/>
        <v>116.92</v>
      </c>
      <c r="AB6" s="36">
        <f t="shared" si="4"/>
        <v>117.16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389.25</v>
      </c>
      <c r="AU6" s="36">
        <f t="shared" ref="AU6:BC6" si="6">IF(AU7="",NA(),AU7)</f>
        <v>484.5</v>
      </c>
      <c r="AV6" s="36">
        <f t="shared" si="6"/>
        <v>476.89</v>
      </c>
      <c r="AW6" s="36">
        <f t="shared" si="6"/>
        <v>637.15</v>
      </c>
      <c r="AX6" s="36">
        <f t="shared" si="6"/>
        <v>428.71</v>
      </c>
      <c r="AY6" s="36">
        <f t="shared" si="6"/>
        <v>346.59</v>
      </c>
      <c r="AZ6" s="36">
        <f t="shared" si="6"/>
        <v>357.82</v>
      </c>
      <c r="BA6" s="36">
        <f t="shared" si="6"/>
        <v>355.5</v>
      </c>
      <c r="BB6" s="36">
        <f t="shared" si="6"/>
        <v>349.83</v>
      </c>
      <c r="BC6" s="36">
        <f t="shared" si="6"/>
        <v>360.86</v>
      </c>
      <c r="BD6" s="35" t="str">
        <f>IF(BD7="","",IF(BD7="-","【-】","【"&amp;SUBSTITUTE(TEXT(BD7,"#,##0.00"),"-","△")&amp;"】"))</f>
        <v>【264.97】</v>
      </c>
      <c r="BE6" s="36">
        <f>IF(BE7="",NA(),BE7)</f>
        <v>299.88</v>
      </c>
      <c r="BF6" s="36">
        <f t="shared" ref="BF6:BN6" si="7">IF(BF7="",NA(),BF7)</f>
        <v>288.79000000000002</v>
      </c>
      <c r="BG6" s="36">
        <f t="shared" si="7"/>
        <v>292.98</v>
      </c>
      <c r="BH6" s="36">
        <f t="shared" si="7"/>
        <v>288.92</v>
      </c>
      <c r="BI6" s="36">
        <f t="shared" si="7"/>
        <v>293.19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104.27</v>
      </c>
      <c r="BQ6" s="36">
        <f t="shared" ref="BQ6:BY6" si="8">IF(BQ7="",NA(),BQ7)</f>
        <v>113.13</v>
      </c>
      <c r="BR6" s="36">
        <f t="shared" si="8"/>
        <v>110.17</v>
      </c>
      <c r="BS6" s="36">
        <f t="shared" si="8"/>
        <v>114.62</v>
      </c>
      <c r="BT6" s="36">
        <f t="shared" si="8"/>
        <v>114.8</v>
      </c>
      <c r="BU6" s="36">
        <f t="shared" si="8"/>
        <v>105.71</v>
      </c>
      <c r="BV6" s="36">
        <f t="shared" si="8"/>
        <v>106.01</v>
      </c>
      <c r="BW6" s="36">
        <f t="shared" si="8"/>
        <v>104.57</v>
      </c>
      <c r="BX6" s="36">
        <f t="shared" si="8"/>
        <v>103.54</v>
      </c>
      <c r="BY6" s="36">
        <f t="shared" si="8"/>
        <v>103.32</v>
      </c>
      <c r="BZ6" s="35" t="str">
        <f>IF(BZ7="","",IF(BZ7="-","【-】","【"&amp;SUBSTITUTE(TEXT(BZ7,"#,##0.00"),"-","△")&amp;"】"))</f>
        <v>【103.24】</v>
      </c>
      <c r="CA6" s="36">
        <f>IF(CA7="",NA(),CA7)</f>
        <v>199.97</v>
      </c>
      <c r="CB6" s="36">
        <f t="shared" ref="CB6:CJ6" si="9">IF(CB7="",NA(),CB7)</f>
        <v>184.18</v>
      </c>
      <c r="CC6" s="36">
        <f t="shared" si="9"/>
        <v>189.55</v>
      </c>
      <c r="CD6" s="36">
        <f t="shared" si="9"/>
        <v>181.86</v>
      </c>
      <c r="CE6" s="36">
        <f t="shared" si="9"/>
        <v>181.67</v>
      </c>
      <c r="CF6" s="36">
        <f t="shared" si="9"/>
        <v>162.15</v>
      </c>
      <c r="CG6" s="36">
        <f t="shared" si="9"/>
        <v>162.24</v>
      </c>
      <c r="CH6" s="36">
        <f t="shared" si="9"/>
        <v>165.47</v>
      </c>
      <c r="CI6" s="36">
        <f t="shared" si="9"/>
        <v>167.46</v>
      </c>
      <c r="CJ6" s="36">
        <f t="shared" si="9"/>
        <v>168.56</v>
      </c>
      <c r="CK6" s="35" t="str">
        <f>IF(CK7="","",IF(CK7="-","【-】","【"&amp;SUBSTITUTE(TEXT(CK7,"#,##0.00"),"-","△")&amp;"】"))</f>
        <v>【168.38】</v>
      </c>
      <c r="CL6" s="36">
        <f>IF(CL7="",NA(),CL7)</f>
        <v>60.1</v>
      </c>
      <c r="CM6" s="36">
        <f t="shared" ref="CM6:CU6" si="10">IF(CM7="",NA(),CM7)</f>
        <v>62.64</v>
      </c>
      <c r="CN6" s="36">
        <f t="shared" si="10"/>
        <v>63.01</v>
      </c>
      <c r="CO6" s="36">
        <f t="shared" si="10"/>
        <v>62.3</v>
      </c>
      <c r="CP6" s="36">
        <f t="shared" si="10"/>
        <v>60.6</v>
      </c>
      <c r="CQ6" s="36">
        <f t="shared" si="10"/>
        <v>59.34</v>
      </c>
      <c r="CR6" s="36">
        <f t="shared" si="10"/>
        <v>59.11</v>
      </c>
      <c r="CS6" s="36">
        <f t="shared" si="10"/>
        <v>59.74</v>
      </c>
      <c r="CT6" s="36">
        <f t="shared" si="10"/>
        <v>59.46</v>
      </c>
      <c r="CU6" s="36">
        <f t="shared" si="10"/>
        <v>59.51</v>
      </c>
      <c r="CV6" s="35" t="str">
        <f>IF(CV7="","",IF(CV7="-","【-】","【"&amp;SUBSTITUTE(TEXT(CV7,"#,##0.00"),"-","△")&amp;"】"))</f>
        <v>【60.00】</v>
      </c>
      <c r="CW6" s="36">
        <f>IF(CW7="",NA(),CW7)</f>
        <v>87.48</v>
      </c>
      <c r="CX6" s="36">
        <f t="shared" ref="CX6:DF6" si="11">IF(CX7="",NA(),CX7)</f>
        <v>85.29</v>
      </c>
      <c r="CY6" s="36">
        <f t="shared" si="11"/>
        <v>82.73</v>
      </c>
      <c r="CZ6" s="36">
        <f t="shared" si="11"/>
        <v>84.88</v>
      </c>
      <c r="DA6" s="36">
        <f t="shared" si="11"/>
        <v>85.58</v>
      </c>
      <c r="DB6" s="36">
        <f t="shared" si="11"/>
        <v>87.74</v>
      </c>
      <c r="DC6" s="36">
        <f t="shared" si="11"/>
        <v>87.91</v>
      </c>
      <c r="DD6" s="36">
        <f t="shared" si="11"/>
        <v>87.28</v>
      </c>
      <c r="DE6" s="36">
        <f t="shared" si="11"/>
        <v>87.41</v>
      </c>
      <c r="DF6" s="36">
        <f t="shared" si="11"/>
        <v>87.08</v>
      </c>
      <c r="DG6" s="35" t="str">
        <f>IF(DG7="","",IF(DG7="-","【-】","【"&amp;SUBSTITUTE(TEXT(DG7,"#,##0.00"),"-","△")&amp;"】"))</f>
        <v>【89.80】</v>
      </c>
      <c r="DH6" s="36">
        <f>IF(DH7="",NA(),DH7)</f>
        <v>41.19</v>
      </c>
      <c r="DI6" s="36">
        <f t="shared" ref="DI6:DQ6" si="12">IF(DI7="",NA(),DI7)</f>
        <v>42.89</v>
      </c>
      <c r="DJ6" s="36">
        <f t="shared" si="12"/>
        <v>44.42</v>
      </c>
      <c r="DK6" s="36">
        <f t="shared" si="12"/>
        <v>45.96</v>
      </c>
      <c r="DL6" s="36">
        <f t="shared" si="12"/>
        <v>47.04</v>
      </c>
      <c r="DM6" s="36">
        <f t="shared" si="12"/>
        <v>46.27</v>
      </c>
      <c r="DN6" s="36">
        <f t="shared" si="12"/>
        <v>46.88</v>
      </c>
      <c r="DO6" s="36">
        <f t="shared" si="12"/>
        <v>46.94</v>
      </c>
      <c r="DP6" s="36">
        <f t="shared" si="12"/>
        <v>47.62</v>
      </c>
      <c r="DQ6" s="36">
        <f t="shared" si="12"/>
        <v>48.55</v>
      </c>
      <c r="DR6" s="35" t="str">
        <f>IF(DR7="","",IF(DR7="-","【-】","【"&amp;SUBSTITUTE(TEXT(DR7,"#,##0.00"),"-","△")&amp;"】"))</f>
        <v>【49.59】</v>
      </c>
      <c r="DS6" s="36">
        <f>IF(DS7="",NA(),DS7)</f>
        <v>11.69</v>
      </c>
      <c r="DT6" s="36">
        <f t="shared" ref="DT6:EB6" si="13">IF(DT7="",NA(),DT7)</f>
        <v>11.62</v>
      </c>
      <c r="DU6" s="36">
        <f t="shared" si="13"/>
        <v>10.34</v>
      </c>
      <c r="DV6" s="36">
        <f t="shared" si="13"/>
        <v>11.76</v>
      </c>
      <c r="DW6" s="36">
        <f t="shared" si="13"/>
        <v>11.32</v>
      </c>
      <c r="DX6" s="36">
        <f t="shared" si="13"/>
        <v>10.93</v>
      </c>
      <c r="DY6" s="36">
        <f t="shared" si="13"/>
        <v>13.39</v>
      </c>
      <c r="DZ6" s="36">
        <f t="shared" si="13"/>
        <v>14.48</v>
      </c>
      <c r="EA6" s="36">
        <f t="shared" si="13"/>
        <v>16.27</v>
      </c>
      <c r="EB6" s="36">
        <f t="shared" si="13"/>
        <v>17.11</v>
      </c>
      <c r="EC6" s="35" t="str">
        <f>IF(EC7="","",IF(EC7="-","【-】","【"&amp;SUBSTITUTE(TEXT(EC7,"#,##0.00"),"-","△")&amp;"】"))</f>
        <v>【19.44】</v>
      </c>
      <c r="ED6" s="36">
        <f>IF(ED7="",NA(),ED7)</f>
        <v>1.0900000000000001</v>
      </c>
      <c r="EE6" s="36">
        <f t="shared" ref="EE6:EM6" si="14">IF(EE7="",NA(),EE7)</f>
        <v>0.55000000000000004</v>
      </c>
      <c r="EF6" s="36">
        <f t="shared" si="14"/>
        <v>0.89</v>
      </c>
      <c r="EG6" s="36">
        <f t="shared" si="14"/>
        <v>0.6</v>
      </c>
      <c r="EH6" s="36">
        <f t="shared" si="14"/>
        <v>0.9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252093</v>
      </c>
      <c r="D7" s="38">
        <v>46</v>
      </c>
      <c r="E7" s="38">
        <v>1</v>
      </c>
      <c r="F7" s="38">
        <v>0</v>
      </c>
      <c r="G7" s="38">
        <v>1</v>
      </c>
      <c r="H7" s="38" t="s">
        <v>92</v>
      </c>
      <c r="I7" s="38" t="s">
        <v>93</v>
      </c>
      <c r="J7" s="38" t="s">
        <v>94</v>
      </c>
      <c r="K7" s="38" t="s">
        <v>95</v>
      </c>
      <c r="L7" s="38" t="s">
        <v>96</v>
      </c>
      <c r="M7" s="38" t="s">
        <v>97</v>
      </c>
      <c r="N7" s="39" t="s">
        <v>98</v>
      </c>
      <c r="O7" s="39">
        <v>68.989999999999995</v>
      </c>
      <c r="P7" s="39">
        <v>99.73</v>
      </c>
      <c r="Q7" s="39">
        <v>3289</v>
      </c>
      <c r="R7" s="39">
        <v>90703</v>
      </c>
      <c r="S7" s="39">
        <v>481.62</v>
      </c>
      <c r="T7" s="39">
        <v>188.33</v>
      </c>
      <c r="U7" s="39">
        <v>91308</v>
      </c>
      <c r="V7" s="39">
        <v>204.9</v>
      </c>
      <c r="W7" s="39">
        <v>445.62</v>
      </c>
      <c r="X7" s="39">
        <v>108.72</v>
      </c>
      <c r="Y7" s="39">
        <v>115.7</v>
      </c>
      <c r="Z7" s="39">
        <v>113.08</v>
      </c>
      <c r="AA7" s="39">
        <v>116.92</v>
      </c>
      <c r="AB7" s="39">
        <v>117.16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389.25</v>
      </c>
      <c r="AU7" s="39">
        <v>484.5</v>
      </c>
      <c r="AV7" s="39">
        <v>476.89</v>
      </c>
      <c r="AW7" s="39">
        <v>637.15</v>
      </c>
      <c r="AX7" s="39">
        <v>428.71</v>
      </c>
      <c r="AY7" s="39">
        <v>346.59</v>
      </c>
      <c r="AZ7" s="39">
        <v>357.82</v>
      </c>
      <c r="BA7" s="39">
        <v>355.5</v>
      </c>
      <c r="BB7" s="39">
        <v>349.83</v>
      </c>
      <c r="BC7" s="39">
        <v>360.86</v>
      </c>
      <c r="BD7" s="39">
        <v>264.97000000000003</v>
      </c>
      <c r="BE7" s="39">
        <v>299.88</v>
      </c>
      <c r="BF7" s="39">
        <v>288.79000000000002</v>
      </c>
      <c r="BG7" s="39">
        <v>292.98</v>
      </c>
      <c r="BH7" s="39">
        <v>288.92</v>
      </c>
      <c r="BI7" s="39">
        <v>293.19</v>
      </c>
      <c r="BJ7" s="39">
        <v>312.02999999999997</v>
      </c>
      <c r="BK7" s="39">
        <v>307.45999999999998</v>
      </c>
      <c r="BL7" s="39">
        <v>312.58</v>
      </c>
      <c r="BM7" s="39">
        <v>314.87</v>
      </c>
      <c r="BN7" s="39">
        <v>309.27999999999997</v>
      </c>
      <c r="BO7" s="39">
        <v>266.61</v>
      </c>
      <c r="BP7" s="39">
        <v>104.27</v>
      </c>
      <c r="BQ7" s="39">
        <v>113.13</v>
      </c>
      <c r="BR7" s="39">
        <v>110.17</v>
      </c>
      <c r="BS7" s="39">
        <v>114.62</v>
      </c>
      <c r="BT7" s="39">
        <v>114.8</v>
      </c>
      <c r="BU7" s="39">
        <v>105.71</v>
      </c>
      <c r="BV7" s="39">
        <v>106.01</v>
      </c>
      <c r="BW7" s="39">
        <v>104.57</v>
      </c>
      <c r="BX7" s="39">
        <v>103.54</v>
      </c>
      <c r="BY7" s="39">
        <v>103.32</v>
      </c>
      <c r="BZ7" s="39">
        <v>103.24</v>
      </c>
      <c r="CA7" s="39">
        <v>199.97</v>
      </c>
      <c r="CB7" s="39">
        <v>184.18</v>
      </c>
      <c r="CC7" s="39">
        <v>189.55</v>
      </c>
      <c r="CD7" s="39">
        <v>181.86</v>
      </c>
      <c r="CE7" s="39">
        <v>181.67</v>
      </c>
      <c r="CF7" s="39">
        <v>162.15</v>
      </c>
      <c r="CG7" s="39">
        <v>162.24</v>
      </c>
      <c r="CH7" s="39">
        <v>165.47</v>
      </c>
      <c r="CI7" s="39">
        <v>167.46</v>
      </c>
      <c r="CJ7" s="39">
        <v>168.56</v>
      </c>
      <c r="CK7" s="39">
        <v>168.38</v>
      </c>
      <c r="CL7" s="39">
        <v>60.1</v>
      </c>
      <c r="CM7" s="39">
        <v>62.64</v>
      </c>
      <c r="CN7" s="39">
        <v>63.01</v>
      </c>
      <c r="CO7" s="39">
        <v>62.3</v>
      </c>
      <c r="CP7" s="39">
        <v>60.6</v>
      </c>
      <c r="CQ7" s="39">
        <v>59.34</v>
      </c>
      <c r="CR7" s="39">
        <v>59.11</v>
      </c>
      <c r="CS7" s="39">
        <v>59.74</v>
      </c>
      <c r="CT7" s="39">
        <v>59.46</v>
      </c>
      <c r="CU7" s="39">
        <v>59.51</v>
      </c>
      <c r="CV7" s="39">
        <v>60</v>
      </c>
      <c r="CW7" s="39">
        <v>87.48</v>
      </c>
      <c r="CX7" s="39">
        <v>85.29</v>
      </c>
      <c r="CY7" s="39">
        <v>82.73</v>
      </c>
      <c r="CZ7" s="39">
        <v>84.88</v>
      </c>
      <c r="DA7" s="39">
        <v>85.58</v>
      </c>
      <c r="DB7" s="39">
        <v>87.74</v>
      </c>
      <c r="DC7" s="39">
        <v>87.91</v>
      </c>
      <c r="DD7" s="39">
        <v>87.28</v>
      </c>
      <c r="DE7" s="39">
        <v>87.41</v>
      </c>
      <c r="DF7" s="39">
        <v>87.08</v>
      </c>
      <c r="DG7" s="39">
        <v>89.8</v>
      </c>
      <c r="DH7" s="39">
        <v>41.19</v>
      </c>
      <c r="DI7" s="39">
        <v>42.89</v>
      </c>
      <c r="DJ7" s="39">
        <v>44.42</v>
      </c>
      <c r="DK7" s="39">
        <v>45.96</v>
      </c>
      <c r="DL7" s="39">
        <v>47.04</v>
      </c>
      <c r="DM7" s="39">
        <v>46.27</v>
      </c>
      <c r="DN7" s="39">
        <v>46.88</v>
      </c>
      <c r="DO7" s="39">
        <v>46.94</v>
      </c>
      <c r="DP7" s="39">
        <v>47.62</v>
      </c>
      <c r="DQ7" s="39">
        <v>48.55</v>
      </c>
      <c r="DR7" s="39">
        <v>49.59</v>
      </c>
      <c r="DS7" s="39">
        <v>11.69</v>
      </c>
      <c r="DT7" s="39">
        <v>11.62</v>
      </c>
      <c r="DU7" s="39">
        <v>10.34</v>
      </c>
      <c r="DV7" s="39">
        <v>11.76</v>
      </c>
      <c r="DW7" s="39">
        <v>11.32</v>
      </c>
      <c r="DX7" s="39">
        <v>10.93</v>
      </c>
      <c r="DY7" s="39">
        <v>13.39</v>
      </c>
      <c r="DZ7" s="39">
        <v>14.48</v>
      </c>
      <c r="EA7" s="39">
        <v>16.27</v>
      </c>
      <c r="EB7" s="39">
        <v>17.11</v>
      </c>
      <c r="EC7" s="39">
        <v>19.440000000000001</v>
      </c>
      <c r="ED7" s="39">
        <v>1.0900000000000001</v>
      </c>
      <c r="EE7" s="39">
        <v>0.55000000000000004</v>
      </c>
      <c r="EF7" s="39">
        <v>0.89</v>
      </c>
      <c r="EG7" s="39">
        <v>0.6</v>
      </c>
      <c r="EH7" s="39">
        <v>0.9</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2021-01-27T00:09:42Z</cp:lastPrinted>
  <dcterms:created xsi:type="dcterms:W3CDTF">2020-12-04T02:10:48Z</dcterms:created>
  <dcterms:modified xsi:type="dcterms:W3CDTF">2021-01-27T00:22:05Z</dcterms:modified>
  <cp:category/>
</cp:coreProperties>
</file>