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3\F1030\★財政係\2019(令和2)年度\090調査・照会・通知（係全般）\津田担当分\R3.1.29〆公営企業に係る経営比較分析表（令和元年度決算）の分析等について\農林課回答\"/>
    </mc:Choice>
  </mc:AlternateContent>
  <workbookProtection workbookAlgorithmName="SHA-512" workbookHashValue="bibhnnZXrjNiV+dLCj9ovTP3aKcHONQI+7KQ8M+BJVZEXjggFyZSKszpH7OCbLbn3rqv6yqKmQ58dtDoVMM9/w==" workbookSaltValue="4dT0CZ0n8+65xZRMCbSoYg==" workbookSpinCount="100000" lockStructure="1"/>
  <bookViews>
    <workbookView xWindow="0" yWindow="0" windowWidth="2049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<sst xmlns="http://schemas.openxmlformats.org/spreadsheetml/2006/main" count="236" uniqueCount="122">
  <si>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</si>
  <si>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</si>
  <si>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</si>
  <si>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</si>
  <si>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</si>
  <si>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</si>
  <si>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</si>
  <si>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</si>
  <si>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</si>
  <si>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</si>
  <si>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</si>
  <si>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</si>
  <si>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</si>
  <si>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</si>
  <si>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</si>
  <si>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</si>
  <si>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</si>
  <si>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</si>
  <si>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</si>
  <si>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</si>
  <si>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</si>
  <si>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</si>
  <si>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</si>
  <si>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</si>
  <si>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</si>
  <si>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</si>
  <si>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</si>
  <si>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</si>
  <si>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</si>
  <si>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</si>
  <si>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</si>
  <si>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</si>
  <si>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</si>
  <si>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</si>
  <si>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</si>
  <si>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</si>
  <si>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</si>
  <si>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</si>
  <si>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</si>
  <si>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</si>
  <si>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</si>
  <si>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</si>
  <si>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</si>
  <si>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</si>
  <si>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</si>
  <si>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</si>
  <si>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</si>
  <si>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</si>
  <si>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</si>
  <si>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</si>
  <si>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</si>
  <si>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</si>
  <si>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</si>
  <si>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</si>
  <si>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</si>
  <si>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</si>
  <si>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</si>
  <si>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</si>
  <si>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</si>
  <si>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</si>
  <si>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</si>
  <si>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</si>
  <si>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</si>
  <si>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</si>
  <si>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</si>
  <si>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</si>
  <si>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</si>
  <si>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</si>
  <si>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</si>
  <si>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</si>
  <si>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</si>
  <si>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</si>
  <si>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</si>
  <si>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</si>
  <si>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</si>
  <si>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</si>
  <si>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</si>
  <si>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</si>
  <si>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</si>
  <si>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</si>
  <si>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</si>
  <si>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</si>
  <si>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</si>
  <si>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</si>
  <si>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</si>
  <si>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</si>
  <si>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</si>
  <si>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</si>
  <si>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</si>
  <si>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</si>
  <si>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</si>
  <si>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</si>
  <si>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</si>
  <si>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</si>
  <si>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</si>
  <si>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</si>
  <si>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</si>
  <si>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</si>
  <si>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</si>
  <si>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栗東市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</si>
  <si>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</si>
  <si>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</si>
  <si>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</si>
  <si>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</si>
  <si>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</si>
  <si>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</si>
  <si>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</si>
  <si>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</si>
  <si>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</si>
  <si>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</si>
  <si>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</si>
  <si>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</si>
  <si>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</si>
  <si>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</si>
  <si>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</si>
  <si>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</si>
  <si>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</si>
  <si>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</si>
  <si>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</si>
  <si>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本事業の供用開始は観音寺地区が平成１３年から、浅柄野地区では平成１０年からであり、管渠更新の必要な時期に達しておりません。今後、老朽化の状況に合わせて計画を策定し、更新整備を進めます。</t>
    <phoneticPr fontId="4"/>
  </si>
  <si>
    <t>当処理区域の２地区は、市街化を抑制すべき市街化調整区域であるため、使用者数の増減は少なく推移し、浅柄野地区においては、公共下水道への接続時期の検討を進め、合理的な事業運営を図ります。</t>
    <phoneticPr fontId="4"/>
  </si>
  <si>
    <t>本市農業集落排水事業については、観音寺地区・浅柄野地区の２地区で事業を進めています。①収益的収支比率は１００％前後で推移しており、単年度収支はわずかですが、黒字となっています。
　しかしながら、⑤経費回収率、⑥汚水処理原価と⑦施設利用率については、使用料を公共下水道と同一料金で設定していることや、市街化調整区域での事業で受益者についても、少数に限定されることから、類似団体平均値と大きく差があり、使用料以外の収入で経費を賄っている状態であると考えられます。
　⑧水洗化率については、全国平均を上回っており、受益者の理解と協力により、高い水洗化率となっております。</t>
    <rPh sb="78" eb="79">
      <t>クロ</t>
    </rPh>
    <rPh sb="79" eb="80">
      <t>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</si>
</sst>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1-4AC3-9858-8BF15A5B2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1-4AC3-9858-8BF15A5B2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18.420000000000002</c:v>
                </c:pt>
                <c:pt idx="1">
                  <c:v>19.079999999999998</c:v>
                </c:pt>
                <c:pt idx="2">
                  <c:v>16.45</c:v>
                </c:pt>
                <c:pt idx="3">
                  <c:v>17.760000000000002</c:v>
                </c:pt>
                <c:pt idx="4">
                  <c:v>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B-4FB6-84F1-8C32957C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B-4FB6-84F1-8C32957C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97.83</c:v>
                </c:pt>
                <c:pt idx="1">
                  <c:v>97.75</c:v>
                </c:pt>
                <c:pt idx="2">
                  <c:v>97.89</c:v>
                </c:pt>
                <c:pt idx="3">
                  <c:v>97.8</c:v>
                </c:pt>
                <c:pt idx="4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4-4420-8CB7-09A33A5A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4-4420-8CB7-09A33A5A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102.11</c:v>
                </c:pt>
                <c:pt idx="1">
                  <c:v>102.9</c:v>
                </c:pt>
                <c:pt idx="2">
                  <c:v>99.94</c:v>
                </c:pt>
                <c:pt idx="3">
                  <c:v>94.54</c:v>
                </c:pt>
                <c:pt idx="4">
                  <c:v>102.83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E-477A-8FF9-6B6A414F8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E-477A-8FF9-6B6A414F8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C-48BA-A0C0-E668F93E5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C-48BA-A0C0-E668F93E5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5-465B-9E90-3D233479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5-465B-9E90-3D233479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5-4679-A974-181F6963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5-4679-A974-181F6963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7-438A-8823-93BFA0972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7-438A-8823-93BFA0972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91.35</c:v>
                </c:pt>
                <c:pt idx="1">
                  <c:v>83.27</c:v>
                </c:pt>
                <c:pt idx="2">
                  <c:v>90.19</c:v>
                </c:pt>
                <c:pt idx="3">
                  <c:v>75.67</c:v>
                </c:pt>
                <c:pt idx="4">
                  <c:v>68.34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C-4E58-8475-59E2C072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C-4E58-8475-59E2C072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19.399999999999999</c:v>
                </c:pt>
                <c:pt idx="1">
                  <c:v>21.16</c:v>
                </c:pt>
                <c:pt idx="2">
                  <c:v>16.62</c:v>
                </c:pt>
                <c:pt idx="3">
                  <c:v>14.86</c:v>
                </c:pt>
                <c:pt idx="4">
                  <c:v>17.059999999999999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3-4789-B65D-1CE366CD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3-4789-B65D-1CE366CD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718.05</c:v>
                </c:pt>
                <c:pt idx="1">
                  <c:v>654.77</c:v>
                </c:pt>
                <c:pt idx="2">
                  <c:v>824.65</c:v>
                </c:pt>
                <c:pt idx="3">
                  <c:v>942.05</c:v>
                </c:pt>
                <c:pt idx="4">
                  <c:v>823.45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E-4389-AA51-E36C22A1F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E-4389-AA51-E36C22A1F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滋賀県　栗東市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70091</v>
      </c>
      <c r="AM8" s="51"/>
      <c r="AN8" s="51"/>
      <c r="AO8" s="51"/>
      <c r="AP8" s="51"/>
      <c r="AQ8" s="51"/>
      <c r="AR8" s="51"/>
      <c r="AS8" s="51"/>
      <c r="AT8" s="46">
        <f>データ!T6</f>
        <v>52.69</v>
      </c>
      <c r="AU8" s="46"/>
      <c r="AV8" s="46"/>
      <c r="AW8" s="46"/>
      <c r="AX8" s="46"/>
      <c r="AY8" s="46"/>
      <c r="AZ8" s="46"/>
      <c r="BA8" s="46"/>
      <c r="BB8" s="46">
        <f>データ!U6</f>
        <v>1330.25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0.26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2510</v>
      </c>
      <c r="AE10" s="51"/>
      <c r="AF10" s="51"/>
      <c r="AG10" s="51"/>
      <c r="AH10" s="51"/>
      <c r="AI10" s="51"/>
      <c r="AJ10" s="51"/>
      <c r="AK10" s="2"/>
      <c r="AL10" s="51">
        <f>データ!V6</f>
        <v>179</v>
      </c>
      <c r="AM10" s="51"/>
      <c r="AN10" s="51"/>
      <c r="AO10" s="51"/>
      <c r="AP10" s="51"/>
      <c r="AQ10" s="51"/>
      <c r="AR10" s="51"/>
      <c r="AS10" s="51"/>
      <c r="AT10" s="46">
        <f>データ!W6</f>
        <v>0.26</v>
      </c>
      <c r="AU10" s="46"/>
      <c r="AV10" s="46"/>
      <c r="AW10" s="46"/>
      <c r="AX10" s="46"/>
      <c r="AY10" s="46"/>
      <c r="AZ10" s="46"/>
      <c r="BA10" s="46"/>
      <c r="BB10" s="46">
        <f>データ!X6</f>
        <v>688.46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121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/Sobpaz0AWVrWoAfcSeg4g1n9M78CAOGjY9brXIfbMntB0Ysu6rjTkfPtbfW0YZkE7oiOGSCquSOkLL0EkryXQ==" saltValue="eyVZvVngy057eEpgsZfhJ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252085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栗東市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0.26</v>
      </c>
      <c r="Q6" s="34">
        <f t="shared" si="3"/>
        <v>100</v>
      </c>
      <c r="R6" s="34">
        <f t="shared" si="3"/>
        <v>2510</v>
      </c>
      <c r="S6" s="34">
        <f t="shared" si="3"/>
        <v>70091</v>
      </c>
      <c r="T6" s="34">
        <f t="shared" si="3"/>
        <v>52.69</v>
      </c>
      <c r="U6" s="34">
        <f t="shared" si="3"/>
        <v>1330.25</v>
      </c>
      <c r="V6" s="34">
        <f t="shared" si="3"/>
        <v>179</v>
      </c>
      <c r="W6" s="34">
        <f t="shared" si="3"/>
        <v>0.26</v>
      </c>
      <c r="X6" s="34">
        <f t="shared" si="3"/>
        <v>688.46</v>
      </c>
      <c r="Y6" s="35">
        <f>IF(Y7="",NA(),Y7)</f>
        <v>102.11</v>
      </c>
      <c r="Z6" s="35">
        <f t="shared" ref="Z6:AH6" si="4">IF(Z7="",NA(),Z7)</f>
        <v>102.9</v>
      </c>
      <c r="AA6" s="35">
        <f t="shared" si="4"/>
        <v>99.94</v>
      </c>
      <c r="AB6" s="35">
        <f t="shared" si="4"/>
        <v>94.54</v>
      </c>
      <c r="AC6" s="35">
        <f t="shared" si="4"/>
        <v>102.83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91.35</v>
      </c>
      <c r="BG6" s="35">
        <f t="shared" ref="BG6:BO6" si="7">IF(BG7="",NA(),BG7)</f>
        <v>83.27</v>
      </c>
      <c r="BH6" s="35">
        <f t="shared" si="7"/>
        <v>90.19</v>
      </c>
      <c r="BI6" s="35">
        <f t="shared" si="7"/>
        <v>75.67</v>
      </c>
      <c r="BJ6" s="35">
        <f t="shared" si="7"/>
        <v>68.34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19.399999999999999</v>
      </c>
      <c r="BR6" s="35">
        <f t="shared" ref="BR6:BZ6" si="8">IF(BR7="",NA(),BR7)</f>
        <v>21.16</v>
      </c>
      <c r="BS6" s="35">
        <f t="shared" si="8"/>
        <v>16.62</v>
      </c>
      <c r="BT6" s="35">
        <f t="shared" si="8"/>
        <v>14.86</v>
      </c>
      <c r="BU6" s="35">
        <f t="shared" si="8"/>
        <v>17.059999999999999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718.05</v>
      </c>
      <c r="CC6" s="35">
        <f t="shared" ref="CC6:CK6" si="9">IF(CC7="",NA(),CC7)</f>
        <v>654.77</v>
      </c>
      <c r="CD6" s="35">
        <f t="shared" si="9"/>
        <v>824.65</v>
      </c>
      <c r="CE6" s="35">
        <f t="shared" si="9"/>
        <v>942.05</v>
      </c>
      <c r="CF6" s="35">
        <f t="shared" si="9"/>
        <v>823.45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18.420000000000002</v>
      </c>
      <c r="CN6" s="35">
        <f t="shared" ref="CN6:CV6" si="10">IF(CN7="",NA(),CN7)</f>
        <v>19.079999999999998</v>
      </c>
      <c r="CO6" s="35">
        <f t="shared" si="10"/>
        <v>16.45</v>
      </c>
      <c r="CP6" s="35">
        <f t="shared" si="10"/>
        <v>17.760000000000002</v>
      </c>
      <c r="CQ6" s="35">
        <f t="shared" si="10"/>
        <v>17.11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97.83</v>
      </c>
      <c r="CY6" s="35">
        <f t="shared" ref="CY6:DG6" si="11">IF(CY7="",NA(),CY7)</f>
        <v>97.75</v>
      </c>
      <c r="CZ6" s="35">
        <f t="shared" si="11"/>
        <v>97.89</v>
      </c>
      <c r="DA6" s="35">
        <f t="shared" si="11"/>
        <v>97.8</v>
      </c>
      <c r="DB6" s="35">
        <f t="shared" si="11"/>
        <v>97.77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252085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0.26</v>
      </c>
      <c r="Q7" s="38">
        <v>100</v>
      </c>
      <c r="R7" s="38">
        <v>2510</v>
      </c>
      <c r="S7" s="38">
        <v>70091</v>
      </c>
      <c r="T7" s="38">
        <v>52.69</v>
      </c>
      <c r="U7" s="38">
        <v>1330.25</v>
      </c>
      <c r="V7" s="38">
        <v>179</v>
      </c>
      <c r="W7" s="38">
        <v>0.26</v>
      </c>
      <c r="X7" s="38">
        <v>688.46</v>
      </c>
      <c r="Y7" s="38">
        <v>102.11</v>
      </c>
      <c r="Z7" s="38">
        <v>102.9</v>
      </c>
      <c r="AA7" s="38">
        <v>99.94</v>
      </c>
      <c r="AB7" s="38">
        <v>94.54</v>
      </c>
      <c r="AC7" s="38">
        <v>102.83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91.35</v>
      </c>
      <c r="BG7" s="38">
        <v>83.27</v>
      </c>
      <c r="BH7" s="38">
        <v>90.19</v>
      </c>
      <c r="BI7" s="38">
        <v>75.67</v>
      </c>
      <c r="BJ7" s="38">
        <v>68.34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19.399999999999999</v>
      </c>
      <c r="BR7" s="38">
        <v>21.16</v>
      </c>
      <c r="BS7" s="38">
        <v>16.62</v>
      </c>
      <c r="BT7" s="38">
        <v>14.86</v>
      </c>
      <c r="BU7" s="38">
        <v>17.059999999999999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718.05</v>
      </c>
      <c r="CC7" s="38">
        <v>654.77</v>
      </c>
      <c r="CD7" s="38">
        <v>824.65</v>
      </c>
      <c r="CE7" s="38">
        <v>942.05</v>
      </c>
      <c r="CF7" s="38">
        <v>823.45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18.420000000000002</v>
      </c>
      <c r="CN7" s="38">
        <v>19.079999999999998</v>
      </c>
      <c r="CO7" s="38">
        <v>16.45</v>
      </c>
      <c r="CP7" s="38">
        <v>17.760000000000002</v>
      </c>
      <c r="CQ7" s="38">
        <v>17.11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97.83</v>
      </c>
      <c r="CY7" s="38">
        <v>97.75</v>
      </c>
      <c r="CZ7" s="38">
        <v>97.89</v>
      </c>
      <c r="DA7" s="38">
        <v>97.8</v>
      </c>
      <c r="DB7" s="38">
        <v>97.77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津田直人</cp:lastModifiedBy>
  <cp:lastPrinted>2021-01-29T00:52:43Z</cp:lastPrinted>
  <dcterms:created xsi:type="dcterms:W3CDTF">2020-12-04T03:05:50Z</dcterms:created>
  <dcterms:modified xsi:type="dcterms:W3CDTF">2021-01-29T00:52:45Z</dcterms:modified>
  <cp:category/>
</cp:coreProperties>
</file>