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共有\上下水道事業所\【新事業所フォルダ案】\02経営総務課\01課共有\03比較経営分析表\R01分析\"/>
    </mc:Choice>
  </mc:AlternateContent>
  <workbookProtection workbookAlgorithmName="SHA-512" workbookHashValue="yv5TEi2oy8SHmMwIEVNSvIB2O14aviY+y6D6aP04GbaM/9cm3ryHL55vLrO5mVjrdV94EYPBCfxdvduo1XeBeQ==" workbookSaltValue="foKhkbx/b3XVOxkanQQtug=="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<sst xmlns="http://schemas.openxmlformats.org/spreadsheetml/2006/main" count="236" uniqueCount="119">
  <si>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</si>
  <si>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</si>
  <si>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</si>
  <si>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</si>
  <si>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</si>
  <si>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</si>
  <si>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</si>
  <si>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</si>
  <si>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</si>
  <si>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</si>
  <si>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</si>
  <si>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</si>
  <si>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</si>
  <si>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</si>
  <si>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</si>
  <si>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</si>
  <si>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</si>
  <si>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</si>
  <si>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</si>
  <si>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</si>
  <si>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</si>
  <si>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</si>
  <si>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</si>
  <si>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</si>
  <si>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</si>
  <si>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</si>
  <si>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</si>
  <si>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</si>
  <si>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</si>
  <si>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</si>
  <si>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</si>
  <si>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</si>
  <si>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</si>
  <si>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</si>
  <si>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</si>
  <si>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</si>
  <si>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</si>
  <si>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</si>
  <si>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</si>
  <si>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</si>
  <si>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</si>
  <si>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</si>
  <si>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</si>
  <si>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</si>
  <si>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</si>
  <si>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</si>
  <si>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</si>
  <si>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</si>
  <si>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</si>
  <si>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</si>
  <si>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</si>
  <si>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</si>
  <si>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</si>
  <si>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</si>
  <si>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</si>
  <si>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</si>
  <si>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</si>
  <si>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</si>
  <si>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</si>
  <si>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</si>
  <si>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</si>
  <si>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</si>
  <si>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</si>
  <si>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</si>
  <si>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</si>
  <si>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</si>
  <si>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</si>
  <si>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</si>
  <si>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</si>
  <si>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</si>
  <si>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</si>
  <si>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</si>
  <si>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</si>
  <si>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</si>
  <si>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</si>
  <si>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</si>
  <si>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</si>
  <si>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</si>
  <si>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</si>
  <si>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</si>
  <si>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</si>
  <si>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</si>
  <si>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</si>
  <si>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</si>
  <si>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</si>
  <si>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</si>
  <si>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</si>
  <si>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</si>
  <si>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</si>
  <si>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</si>
  <si>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</si>
  <si>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</si>
  <si>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</si>
  <si>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</si>
  <si>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</si>
  <si>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</si>
  <si>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</si>
  <si>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</si>
  <si>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</si>
  <si>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</si>
  <si>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</si>
  <si>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</si>
  <si>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</si>
  <si>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</si>
  <si>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</si>
  <si>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</si>
  <si>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</si>
  <si>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</si>
  <si>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</si>
  <si>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</si>
  <si>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</si>
  <si>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</si>
  <si>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</si>
  <si>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</si>
  <si>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</si>
  <si>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</si>
  <si>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現在取り組んでいる農業集落排水施設の廃止・公共下水道への接続替えを計画的に進め、運営経費の削減を図る必要がある。</t>
    <rPh sb="1" eb="3">
      <t>ゲンザイ</t>
    </rPh>
    <rPh sb="3" eb="4">
      <t>ト</t>
    </rPh>
    <rPh sb="5" eb="6">
      <t>ク</t>
    </rPh>
    <rPh sb="10" eb="12">
      <t>ノウギョウ</t>
    </rPh>
    <rPh sb="12" eb="14">
      <t>シュウラク</t>
    </rPh>
    <rPh sb="14" eb="16">
      <t>ハイスイ</t>
    </rPh>
    <rPh sb="16" eb="18">
      <t>シセツ</t>
    </rPh>
    <rPh sb="19" eb="21">
      <t>ハイシ</t>
    </rPh>
    <rPh sb="22" eb="24">
      <t>コウキョウ</t>
    </rPh>
    <rPh sb="24" eb="27">
      <t>ゲスイドウ</t>
    </rPh>
    <rPh sb="29" eb="31">
      <t>セツゾク</t>
    </rPh>
    <rPh sb="31" eb="32">
      <t>カ</t>
    </rPh>
    <rPh sb="34" eb="36">
      <t>ケイカク</t>
    </rPh>
    <rPh sb="36" eb="37">
      <t>テキ</t>
    </rPh>
    <rPh sb="38" eb="39">
      <t>スス</t>
    </rPh>
    <rPh sb="41" eb="43">
      <t>ウンエイ</t>
    </rPh>
    <rPh sb="43" eb="45">
      <t>ケイヒ</t>
    </rPh>
    <rPh sb="46" eb="48">
      <t>サクゲン</t>
    </rPh>
    <rPh sb="49" eb="50">
      <t>ハカ</t>
    </rPh>
    <rPh sb="51" eb="53">
      <t>ヒツヨウ</t>
    </rPh>
    <phoneticPr fontId="4"/>
  </si>
  <si>
    <t>　管渠改善率は、管路敷設から経過年数が短く、現在のところ更新を認識するまでには至っていないが、将来的な更新需要について把握する必要がある。</t>
    <rPh sb="1" eb="3">
      <t>カンキョ</t>
    </rPh>
    <rPh sb="3" eb="5">
      <t>カイゼン</t>
    </rPh>
    <rPh sb="5" eb="6">
      <t>リツ</t>
    </rPh>
    <rPh sb="8" eb="10">
      <t>カンロ</t>
    </rPh>
    <rPh sb="10" eb="11">
      <t>シ</t>
    </rPh>
    <rPh sb="14" eb="16">
      <t>ケイカ</t>
    </rPh>
    <rPh sb="16" eb="18">
      <t>ネンスウ</t>
    </rPh>
    <rPh sb="19" eb="20">
      <t>ミジカ</t>
    </rPh>
    <rPh sb="22" eb="24">
      <t>ゲンザイ</t>
    </rPh>
    <rPh sb="28" eb="30">
      <t>コウシン</t>
    </rPh>
    <rPh sb="31" eb="33">
      <t>ニンシキ</t>
    </rPh>
    <rPh sb="39" eb="40">
      <t>イタ</t>
    </rPh>
    <rPh sb="47" eb="50">
      <t>ショウライテキ</t>
    </rPh>
    <rPh sb="51" eb="53">
      <t>コウシン</t>
    </rPh>
    <rPh sb="53" eb="55">
      <t>ジュヨウ</t>
    </rPh>
    <rPh sb="59" eb="61">
      <t>ハアク</t>
    </rPh>
    <rPh sb="63" eb="65">
      <t>ヒツヨウ</t>
    </rPh>
    <phoneticPr fontId="4"/>
  </si>
  <si>
    <t>①収益的収支比率は100％を割り込んでおり、一般会計からの繰入金等使用料収入以外の収入に依存している状況である。
④企業債残高対事業規模比率は企業債残高の減少に伴い減少しており、類似団体と比較しても低い水準である。
⑤経費回収率は、汚水処理原価の増加により数値が悪化しており、類似団体と比較しても非常に低い水準となっており、一般会計からの繰入金等使用料収入以外の収入に依存している状況である。
⑥汚水処理原価は、前年度と比較し非常に高くなっている。これは、現在、農業集落排水施設の廃止・公共下水道への接続替えを行っており、施設数は減少しているものの、維持管理費等の減少分よりも有収水量の減少分が大きいためである。
⑦施設利用率は、類似団体と比較してやや高くなっているが、概ね適切な規模で施設利用ができていると考えられる。
⑧水洗化率は、水洗化率の低い地域から農業集落排水施設の廃止・公共下水道への接続替えを行っており、水洗化率の高い地域の農業集落排水施設が農業集落排水事業に残っていることから前年度よりも上昇している。</t>
    <rPh sb="1" eb="4">
      <t>シュウエキテキ</t>
    </rPh>
    <rPh sb="4" eb="6">
      <t>シュウシ</t>
    </rPh>
    <rPh sb="6" eb="8">
      <t>ヒリツ</t>
    </rPh>
    <rPh sb="14" eb="15">
      <t>ワ</t>
    </rPh>
    <rPh sb="16" eb="17">
      <t>コ</t>
    </rPh>
    <rPh sb="22" eb="24">
      <t>イッパン</t>
    </rPh>
    <rPh sb="24" eb="26">
      <t>カイケイ</t>
    </rPh>
    <rPh sb="29" eb="31">
      <t>クリイレ</t>
    </rPh>
    <rPh sb="31" eb="32">
      <t>キン</t>
    </rPh>
    <rPh sb="32" eb="33">
      <t>トウ</t>
    </rPh>
    <rPh sb="33" eb="36">
      <t>シヨウリョウ</t>
    </rPh>
    <rPh sb="36" eb="38">
      <t>シュウニュウ</t>
    </rPh>
    <rPh sb="38" eb="40">
      <t>イガイ</t>
    </rPh>
    <rPh sb="41" eb="43">
      <t>シュウニュウ</t>
    </rPh>
    <rPh sb="44" eb="46">
      <t>イゾン</t>
    </rPh>
    <rPh sb="50" eb="52">
      <t>ジョウキョウ</t>
    </rPh>
    <rPh sb="58" eb="60">
      <t>キギョウ</t>
    </rPh>
    <rPh sb="60" eb="61">
      <t>サイ</t>
    </rPh>
    <rPh sb="61" eb="63">
      <t>ザンダカ</t>
    </rPh>
    <rPh sb="63" eb="64">
      <t>タイ</t>
    </rPh>
    <rPh sb="64" eb="66">
      <t>ジギョウ</t>
    </rPh>
    <rPh sb="66" eb="68">
      <t>キボ</t>
    </rPh>
    <rPh sb="68" eb="70">
      <t>ヒリツ</t>
    </rPh>
    <rPh sb="71" eb="73">
      <t>キギョウ</t>
    </rPh>
    <rPh sb="73" eb="74">
      <t>サイ</t>
    </rPh>
    <rPh sb="74" eb="76">
      <t>ザンダカ</t>
    </rPh>
    <rPh sb="77" eb="79">
      <t>ゲンショウ</t>
    </rPh>
    <rPh sb="80" eb="81">
      <t>トモナ</t>
    </rPh>
    <rPh sb="82" eb="84">
      <t>ゲンショウ</t>
    </rPh>
    <rPh sb="89" eb="91">
      <t>ルイジ</t>
    </rPh>
    <rPh sb="91" eb="93">
      <t>ダンタイ</t>
    </rPh>
    <rPh sb="94" eb="96">
      <t>ヒカク</t>
    </rPh>
    <rPh sb="99" eb="100">
      <t>ヒク</t>
    </rPh>
    <rPh sb="101" eb="103">
      <t>スイジュン</t>
    </rPh>
    <rPh sb="109" eb="111">
      <t>ケイヒ</t>
    </rPh>
    <rPh sb="111" eb="113">
      <t>カイシュウ</t>
    </rPh>
    <rPh sb="113" eb="114">
      <t>リツ</t>
    </rPh>
    <rPh sb="116" eb="118">
      <t>オスイ</t>
    </rPh>
    <rPh sb="118" eb="120">
      <t>ショリ</t>
    </rPh>
    <rPh sb="120" eb="122">
      <t>ゲンカ</t>
    </rPh>
    <rPh sb="123" eb="125">
      <t>ゾウカ</t>
    </rPh>
    <rPh sb="128" eb="130">
      <t>スウチ</t>
    </rPh>
    <rPh sb="131" eb="133">
      <t>アッカ</t>
    </rPh>
    <rPh sb="138" eb="140">
      <t>ルイジ</t>
    </rPh>
    <rPh sb="140" eb="142">
      <t>ダンタイ</t>
    </rPh>
    <rPh sb="143" eb="145">
      <t>ヒカク</t>
    </rPh>
    <rPh sb="148" eb="150">
      <t>ヒジョウ</t>
    </rPh>
    <rPh sb="151" eb="152">
      <t>ヒク</t>
    </rPh>
    <rPh sb="153" eb="155">
      <t>スイジュン</t>
    </rPh>
    <rPh sb="198" eb="200">
      <t>オスイ</t>
    </rPh>
    <rPh sb="200" eb="202">
      <t>ショリ</t>
    </rPh>
    <rPh sb="202" eb="204">
      <t>ゲンカ</t>
    </rPh>
    <rPh sb="206" eb="209">
      <t>ゼンネンド</t>
    </rPh>
    <rPh sb="210" eb="212">
      <t>ヒカク</t>
    </rPh>
    <rPh sb="213" eb="215">
      <t>ヒジョウ</t>
    </rPh>
    <rPh sb="216" eb="217">
      <t>タカ</t>
    </rPh>
    <rPh sb="228" eb="230">
      <t>ゲンザイ</t>
    </rPh>
    <rPh sb="231" eb="233">
      <t>ノウギョウ</t>
    </rPh>
    <rPh sb="233" eb="235">
      <t>シュウラク</t>
    </rPh>
    <rPh sb="235" eb="237">
      <t>ハイスイ</t>
    </rPh>
    <rPh sb="237" eb="239">
      <t>シセツ</t>
    </rPh>
    <rPh sb="240" eb="242">
      <t>ハイシ</t>
    </rPh>
    <rPh sb="243" eb="245">
      <t>コウキョウ</t>
    </rPh>
    <rPh sb="245" eb="248">
      <t>ゲスイドウ</t>
    </rPh>
    <rPh sb="250" eb="252">
      <t>セツゾク</t>
    </rPh>
    <rPh sb="252" eb="253">
      <t>カ</t>
    </rPh>
    <rPh sb="255" eb="256">
      <t>オコナ</t>
    </rPh>
    <rPh sb="261" eb="263">
      <t>シセツ</t>
    </rPh>
    <rPh sb="263" eb="264">
      <t>スウ</t>
    </rPh>
    <rPh sb="265" eb="267">
      <t>ゲンショウ</t>
    </rPh>
    <rPh sb="275" eb="277">
      <t>イジ</t>
    </rPh>
    <rPh sb="277" eb="279">
      <t>カンリ</t>
    </rPh>
    <rPh sb="279" eb="280">
      <t>ヒ</t>
    </rPh>
    <rPh sb="280" eb="281">
      <t>トウ</t>
    </rPh>
    <rPh sb="282" eb="284">
      <t>ゲンショウ</t>
    </rPh>
    <rPh sb="284" eb="285">
      <t>フン</t>
    </rPh>
    <rPh sb="288" eb="290">
      <t>ユウシュウ</t>
    </rPh>
    <rPh sb="290" eb="292">
      <t>スイリョウ</t>
    </rPh>
    <rPh sb="293" eb="295">
      <t>ゲンショウ</t>
    </rPh>
    <rPh sb="295" eb="296">
      <t>フン</t>
    </rPh>
    <rPh sb="297" eb="298">
      <t>オオ</t>
    </rPh>
    <rPh sb="308" eb="310">
      <t>シセツ</t>
    </rPh>
    <rPh sb="310" eb="312">
      <t>リヨウ</t>
    </rPh>
    <rPh sb="312" eb="313">
      <t>リツ</t>
    </rPh>
    <rPh sb="315" eb="317">
      <t>ルイジ</t>
    </rPh>
    <rPh sb="317" eb="319">
      <t>ダンタイ</t>
    </rPh>
    <rPh sb="320" eb="322">
      <t>ヒカク</t>
    </rPh>
    <rPh sb="326" eb="327">
      <t>タカ</t>
    </rPh>
    <rPh sb="335" eb="336">
      <t>オオム</t>
    </rPh>
    <rPh sb="337" eb="339">
      <t>テキセツ</t>
    </rPh>
    <rPh sb="340" eb="342">
      <t>キボ</t>
    </rPh>
    <rPh sb="343" eb="345">
      <t>シセツ</t>
    </rPh>
    <rPh sb="345" eb="347">
      <t>リヨウ</t>
    </rPh>
    <rPh sb="354" eb="355">
      <t>カンガ</t>
    </rPh>
    <rPh sb="362" eb="365">
      <t>スイセンカ</t>
    </rPh>
    <rPh sb="365" eb="366">
      <t>リツ</t>
    </rPh>
    <rPh sb="368" eb="371">
      <t>スイセンカ</t>
    </rPh>
    <rPh sb="371" eb="372">
      <t>リツ</t>
    </rPh>
    <rPh sb="373" eb="374">
      <t>ヒク</t>
    </rPh>
    <rPh sb="375" eb="377">
      <t>チイキ</t>
    </rPh>
    <rPh sb="388" eb="390">
      <t>ハイシ</t>
    </rPh>
    <rPh sb="403" eb="404">
      <t>オコナ</t>
    </rPh>
    <rPh sb="428" eb="430">
      <t>ノウギョウ</t>
    </rPh>
    <rPh sb="430" eb="432">
      <t>シュウラク</t>
    </rPh>
    <rPh sb="432" eb="434">
      <t>ハイスイ</t>
    </rPh>
    <rPh sb="434" eb="436">
      <t>ジギョウ</t>
    </rPh>
    <rPh sb="437" eb="438">
      <t>ノコ</t>
    </rPh>
    <rPh sb="446" eb="449">
      <t>ゼンネンド</t>
    </rPh>
    <rPh sb="452" eb="454">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</si>
</sst>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99-4256-912E-AFAEC5CD1B0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5C99-4256-912E-AFAEC5CD1B0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50.83</c:v>
                </c:pt>
                <c:pt idx="1">
                  <c:v>49.48</c:v>
                </c:pt>
                <c:pt idx="2">
                  <c:v>48.4</c:v>
                </c:pt>
                <c:pt idx="3">
                  <c:v>48.03</c:v>
                </c:pt>
                <c:pt idx="4">
                  <c:v>54.56</c:v>
                </c:pt>
              </c:numCache>
            </c:numRef>
          </c:val>
          <c:extLst>
            <c:ext xmlns:c16="http://schemas.microsoft.com/office/drawing/2014/chart" uri="{C3380CC4-5D6E-409C-BE32-E72D297353CC}">
              <c16:uniqueId val="{00000000-4AAC-4019-B693-A1EFF65AC89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4AAC-4019-B693-A1EFF65AC89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91.67</c:v>
                </c:pt>
                <c:pt idx="1">
                  <c:v>91.78</c:v>
                </c:pt>
                <c:pt idx="2">
                  <c:v>91.62</c:v>
                </c:pt>
                <c:pt idx="3">
                  <c:v>92.07</c:v>
                </c:pt>
                <c:pt idx="4">
                  <c:v>94.6</c:v>
                </c:pt>
              </c:numCache>
            </c:numRef>
          </c:val>
          <c:extLst>
            <c:ext xmlns:c16="http://schemas.microsoft.com/office/drawing/2014/chart" uri="{C3380CC4-5D6E-409C-BE32-E72D297353CC}">
              <c16:uniqueId val="{00000000-40D9-43D8-B4D8-CD502C8EF94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40D9-43D8-B4D8-CD502C8EF94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73.400000000000006</c:v>
                </c:pt>
                <c:pt idx="1">
                  <c:v>74.790000000000006</c:v>
                </c:pt>
                <c:pt idx="2">
                  <c:v>70.58</c:v>
                </c:pt>
                <c:pt idx="3">
                  <c:v>71.39</c:v>
                </c:pt>
                <c:pt idx="4">
                  <c:v>73.239999999999995</c:v>
                </c:pt>
              </c:numCache>
            </c:numRef>
          </c:val>
          <c:extLst>
            <c:ext xmlns:c16="http://schemas.microsoft.com/office/drawing/2014/chart" uri="{C3380CC4-5D6E-409C-BE32-E72D297353CC}">
              <c16:uniqueId val="{00000000-322F-44CE-A041-FD522A26514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2F-44CE-A041-FD522A26514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65-4EE5-A564-7D0197ACF4E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65-4EE5-A564-7D0197ACF4E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41-4186-9B38-F57E513F4C9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41-4186-9B38-F57E513F4C9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62-4CCD-BE93-E031A16FD10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62-4CCD-BE93-E031A16FD10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67-4CB7-8FC5-0D72C58D3B1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67-4CB7-8FC5-0D72C58D3B1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1649.54</c:v>
                </c:pt>
                <c:pt idx="1">
                  <c:v>817.94</c:v>
                </c:pt>
                <c:pt idx="2">
                  <c:v>787.46</c:v>
                </c:pt>
                <c:pt idx="3">
                  <c:v>680.55</c:v>
                </c:pt>
                <c:pt idx="4">
                  <c:v>638.80999999999995</c:v>
                </c:pt>
              </c:numCache>
            </c:numRef>
          </c:val>
          <c:extLst>
            <c:ext xmlns:c16="http://schemas.microsoft.com/office/drawing/2014/chart" uri="{C3380CC4-5D6E-409C-BE32-E72D297353CC}">
              <c16:uniqueId val="{00000000-2DFF-4E19-BDFF-03DFB5D8EEC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2DFF-4E19-BDFF-03DFB5D8EEC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25.95</c:v>
                </c:pt>
                <c:pt idx="1">
                  <c:v>26.02</c:v>
                </c:pt>
                <c:pt idx="2">
                  <c:v>29.93</c:v>
                </c:pt>
                <c:pt idx="3">
                  <c:v>28.82</c:v>
                </c:pt>
                <c:pt idx="4">
                  <c:v>18.850000000000001</c:v>
                </c:pt>
              </c:numCache>
            </c:numRef>
          </c:val>
          <c:extLst>
            <c:ext xmlns:c16="http://schemas.microsoft.com/office/drawing/2014/chart" uri="{C3380CC4-5D6E-409C-BE32-E72D297353CC}">
              <c16:uniqueId val="{00000000-676A-4130-91E0-DF25C4DE9F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676A-4130-91E0-DF25C4DE9F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427.21</c:v>
                </c:pt>
                <c:pt idx="1">
                  <c:v>565.22</c:v>
                </c:pt>
                <c:pt idx="2">
                  <c:v>461.11</c:v>
                </c:pt>
                <c:pt idx="3">
                  <c:v>477.47</c:v>
                </c:pt>
                <c:pt idx="4">
                  <c:v>765.31</c:v>
                </c:pt>
              </c:numCache>
            </c:numRef>
          </c:val>
          <c:extLst>
            <c:ext xmlns:c16="http://schemas.microsoft.com/office/drawing/2014/chart" uri="{C3380CC4-5D6E-409C-BE32-E72D297353CC}">
              <c16:uniqueId val="{00000000-2570-4754-B79B-95874BA72A2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2570-4754-B79B-95874BA72A2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守山市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83725</v>
      </c>
      <c r="AM8" s="69"/>
      <c r="AN8" s="69"/>
      <c r="AO8" s="69"/>
      <c r="AP8" s="69"/>
      <c r="AQ8" s="69"/>
      <c r="AR8" s="69"/>
      <c r="AS8" s="69"/>
      <c r="AT8" s="68">
        <f>データ!T6</f>
        <v>55.74</v>
      </c>
      <c r="AU8" s="68"/>
      <c r="AV8" s="68"/>
      <c r="AW8" s="68"/>
      <c r="AX8" s="68"/>
      <c r="AY8" s="68"/>
      <c r="AZ8" s="68"/>
      <c r="BA8" s="68"/>
      <c r="BB8" s="68">
        <f>データ!U6</f>
        <v>1502.06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2.96</v>
      </c>
      <c r="Q10" s="68"/>
      <c r="R10" s="68"/>
      <c r="S10" s="68"/>
      <c r="T10" s="68"/>
      <c r="U10" s="68"/>
      <c r="V10" s="68"/>
      <c r="W10" s="68">
        <f>データ!Q6</f>
        <v>96.31</v>
      </c>
      <c r="X10" s="68"/>
      <c r="Y10" s="68"/>
      <c r="Z10" s="68"/>
      <c r="AA10" s="68"/>
      <c r="AB10" s="68"/>
      <c r="AC10" s="68"/>
      <c r="AD10" s="69">
        <f>データ!R6</f>
        <v>2640</v>
      </c>
      <c r="AE10" s="69"/>
      <c r="AF10" s="69"/>
      <c r="AG10" s="69"/>
      <c r="AH10" s="69"/>
      <c r="AI10" s="69"/>
      <c r="AJ10" s="69"/>
      <c r="AK10" s="2"/>
      <c r="AL10" s="69">
        <f>データ!V6</f>
        <v>2481</v>
      </c>
      <c r="AM10" s="69"/>
      <c r="AN10" s="69"/>
      <c r="AO10" s="69"/>
      <c r="AP10" s="69"/>
      <c r="AQ10" s="69"/>
      <c r="AR10" s="69"/>
      <c r="AS10" s="69"/>
      <c r="AT10" s="68">
        <f>データ!W6</f>
        <v>0.66</v>
      </c>
      <c r="AU10" s="68"/>
      <c r="AV10" s="68"/>
      <c r="AW10" s="68"/>
      <c r="AX10" s="68"/>
      <c r="AY10" s="68"/>
      <c r="AZ10" s="68"/>
      <c r="BA10" s="68"/>
      <c r="BB10" s="68">
        <f>データ!X6</f>
        <v>3759.09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vC7+OkwW78Cg5s82I3v96qUK35IpSLcsJZbWSCDYRIVtvGQrQF6ax6wWrdW0yiPpVZcFsXZuLHb5XvRVNDhB8A==" saltValue="APMQ3Zp+7lUQD/cyGr8k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252077</v>
      </c>
      <c r="D6" s="33">
        <f t="shared" si="3"/>
        <v>47</v>
      </c>
      <c r="E6" s="33">
        <f t="shared" si="3"/>
        <v>17</v>
      </c>
      <c r="F6" s="33">
        <f t="shared" si="3"/>
        <v>5</v>
      </c>
      <c r="G6" s="33">
        <f t="shared" si="3"/>
        <v>0</v>
      </c>
      <c r="H6" s="33" t="str">
        <f t="shared" si="3"/>
        <v>滋賀県　守山市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2.96</v>
      </c>
      <c r="Q6" s="34">
        <f t="shared" si="3"/>
        <v>96.31</v>
      </c>
      <c r="R6" s="34">
        <f t="shared" si="3"/>
        <v>2640</v>
      </c>
      <c r="S6" s="34">
        <f t="shared" si="3"/>
        <v>83725</v>
      </c>
      <c r="T6" s="34">
        <f t="shared" si="3"/>
        <v>55.74</v>
      </c>
      <c r="U6" s="34">
        <f t="shared" si="3"/>
        <v>1502.06</v>
      </c>
      <c r="V6" s="34">
        <f t="shared" si="3"/>
        <v>2481</v>
      </c>
      <c r="W6" s="34">
        <f t="shared" si="3"/>
        <v>0.66</v>
      </c>
      <c r="X6" s="34">
        <f t="shared" si="3"/>
        <v>3759.09</v>
      </c>
      <c r="Y6" s="35">
        <f>IF(Y7="",NA(),Y7)</f>
        <v>73.400000000000006</v>
      </c>
      <c r="Z6" s="35">
        <f t="shared" ref="Z6:AH6" si="4">IF(Z7="",NA(),Z7)</f>
        <v>74.790000000000006</v>
      </c>
      <c r="AA6" s="35">
        <f t="shared" si="4"/>
        <v>70.58</v>
      </c>
      <c r="AB6" s="35">
        <f t="shared" si="4"/>
        <v>71.39</v>
      </c>
      <c r="AC6" s="35">
        <f t="shared" si="4"/>
        <v>73.239999999999995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1649.54</v>
      </c>
      <c r="BG6" s="35">
        <f t="shared" ref="BG6:BO6" si="7">IF(BG7="",NA(),BG7)</f>
        <v>817.94</v>
      </c>
      <c r="BH6" s="35">
        <f t="shared" si="7"/>
        <v>787.46</v>
      </c>
      <c r="BI6" s="35">
        <f t="shared" si="7"/>
        <v>680.55</v>
      </c>
      <c r="BJ6" s="35">
        <f t="shared" si="7"/>
        <v>638.80999999999995</v>
      </c>
      <c r="BK6" s="35">
        <f t="shared" si="7"/>
        <v>1081.8</v>
      </c>
      <c r="BL6" s="35">
        <f t="shared" si="7"/>
        <v>974.93</v>
      </c>
      <c r="BM6" s="35">
        <f t="shared" si="7"/>
        <v>855.8</v>
      </c>
      <c r="BN6" s="35">
        <f t="shared" si="7"/>
        <v>789.46</v>
      </c>
      <c r="BO6" s="35">
        <f t="shared" si="7"/>
        <v>826.83</v>
      </c>
      <c r="BP6" s="34" t="str">
        <f>IF(BP7="","",IF(BP7="-","【-】","【"&amp;SUBSTITUTE(TEXT(BP7,"#,##0.00"),"-","△")&amp;"】"))</f>
        <v>【765.47】</v>
      </c>
      <c r="BQ6" s="35">
        <f>IF(BQ7="",NA(),BQ7)</f>
        <v>25.95</v>
      </c>
      <c r="BR6" s="35">
        <f t="shared" ref="BR6:BZ6" si="8">IF(BR7="",NA(),BR7)</f>
        <v>26.02</v>
      </c>
      <c r="BS6" s="35">
        <f t="shared" si="8"/>
        <v>29.93</v>
      </c>
      <c r="BT6" s="35">
        <f t="shared" si="8"/>
        <v>28.82</v>
      </c>
      <c r="BU6" s="35">
        <f t="shared" si="8"/>
        <v>18.850000000000001</v>
      </c>
      <c r="BV6" s="35">
        <f t="shared" si="8"/>
        <v>52.19</v>
      </c>
      <c r="BW6" s="35">
        <f t="shared" si="8"/>
        <v>55.32</v>
      </c>
      <c r="BX6" s="35">
        <f t="shared" si="8"/>
        <v>59.8</v>
      </c>
      <c r="BY6" s="35">
        <f t="shared" si="8"/>
        <v>57.77</v>
      </c>
      <c r="BZ6" s="35">
        <f t="shared" si="8"/>
        <v>57.31</v>
      </c>
      <c r="CA6" s="34" t="str">
        <f>IF(CA7="","",IF(CA7="-","【-】","【"&amp;SUBSTITUTE(TEXT(CA7,"#,##0.00"),"-","△")&amp;"】"))</f>
        <v>【59.59】</v>
      </c>
      <c r="CB6" s="35">
        <f>IF(CB7="",NA(),CB7)</f>
        <v>427.21</v>
      </c>
      <c r="CC6" s="35">
        <f t="shared" ref="CC6:CK6" si="9">IF(CC7="",NA(),CC7)</f>
        <v>565.22</v>
      </c>
      <c r="CD6" s="35">
        <f t="shared" si="9"/>
        <v>461.11</v>
      </c>
      <c r="CE6" s="35">
        <f t="shared" si="9"/>
        <v>477.47</v>
      </c>
      <c r="CF6" s="35">
        <f t="shared" si="9"/>
        <v>765.31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50.83</v>
      </c>
      <c r="CN6" s="35">
        <f t="shared" ref="CN6:CV6" si="10">IF(CN7="",NA(),CN7)</f>
        <v>49.48</v>
      </c>
      <c r="CO6" s="35">
        <f t="shared" si="10"/>
        <v>48.4</v>
      </c>
      <c r="CP6" s="35">
        <f t="shared" si="10"/>
        <v>48.03</v>
      </c>
      <c r="CQ6" s="35">
        <f t="shared" si="10"/>
        <v>54.56</v>
      </c>
      <c r="CR6" s="35">
        <f t="shared" si="10"/>
        <v>52.31</v>
      </c>
      <c r="CS6" s="35">
        <f t="shared" si="10"/>
        <v>60.65</v>
      </c>
      <c r="CT6" s="35">
        <f t="shared" si="10"/>
        <v>51.75</v>
      </c>
      <c r="CU6" s="35">
        <f t="shared" si="10"/>
        <v>50.68</v>
      </c>
      <c r="CV6" s="35">
        <f t="shared" si="10"/>
        <v>50.14</v>
      </c>
      <c r="CW6" s="34" t="str">
        <f>IF(CW7="","",IF(CW7="-","【-】","【"&amp;SUBSTITUTE(TEXT(CW7,"#,##0.00"),"-","△")&amp;"】"))</f>
        <v>【51.30】</v>
      </c>
      <c r="CX6" s="35">
        <f>IF(CX7="",NA(),CX7)</f>
        <v>91.67</v>
      </c>
      <c r="CY6" s="35">
        <f t="shared" ref="CY6:DG6" si="11">IF(CY7="",NA(),CY7)</f>
        <v>91.78</v>
      </c>
      <c r="CZ6" s="35">
        <f t="shared" si="11"/>
        <v>91.62</v>
      </c>
      <c r="DA6" s="35">
        <f t="shared" si="11"/>
        <v>92.07</v>
      </c>
      <c r="DB6" s="35">
        <f t="shared" si="11"/>
        <v>94.6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252077</v>
      </c>
      <c r="D7" s="37">
        <v>47</v>
      </c>
      <c r="E7" s="37">
        <v>17</v>
      </c>
      <c r="F7" s="37">
        <v>5</v>
      </c>
      <c r="G7" s="37">
        <v>0</v>
      </c>
      <c r="H7" s="37" t="s">
        <v>97</v>
      </c>
      <c r="I7" s="37" t="s">
        <v>98</v>
      </c>
      <c r="J7" s="37" t="s">
        <v>99</v>
      </c>
      <c r="K7" s="37" t="s">
        <v>100</v>
      </c>
      <c r="L7" s="37" t="s">
        <v>101</v>
      </c>
      <c r="M7" s="37" t="s">
        <v>102</v>
      </c>
      <c r="N7" s="38" t="s">
        <v>103</v>
      </c>
      <c r="O7" s="38" t="s">
        <v>104</v>
      </c>
      <c r="P7" s="38">
        <v>2.96</v>
      </c>
      <c r="Q7" s="38">
        <v>96.31</v>
      </c>
      <c r="R7" s="38">
        <v>2640</v>
      </c>
      <c r="S7" s="38">
        <v>83725</v>
      </c>
      <c r="T7" s="38">
        <v>55.74</v>
      </c>
      <c r="U7" s="38">
        <v>1502.06</v>
      </c>
      <c r="V7" s="38">
        <v>2481</v>
      </c>
      <c r="W7" s="38">
        <v>0.66</v>
      </c>
      <c r="X7" s="38">
        <v>3759.09</v>
      </c>
      <c r="Y7" s="38">
        <v>73.400000000000006</v>
      </c>
      <c r="Z7" s="38">
        <v>74.790000000000006</v>
      </c>
      <c r="AA7" s="38">
        <v>70.58</v>
      </c>
      <c r="AB7" s="38">
        <v>71.39</v>
      </c>
      <c r="AC7" s="38">
        <v>73.239999999999995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1649.54</v>
      </c>
      <c r="BG7" s="38">
        <v>817.94</v>
      </c>
      <c r="BH7" s="38">
        <v>787.46</v>
      </c>
      <c r="BI7" s="38">
        <v>680.55</v>
      </c>
      <c r="BJ7" s="38">
        <v>638.80999999999995</v>
      </c>
      <c r="BK7" s="38">
        <v>1081.8</v>
      </c>
      <c r="BL7" s="38">
        <v>974.93</v>
      </c>
      <c r="BM7" s="38">
        <v>855.8</v>
      </c>
      <c r="BN7" s="38">
        <v>789.46</v>
      </c>
      <c r="BO7" s="38">
        <v>826.83</v>
      </c>
      <c r="BP7" s="38">
        <v>765.47</v>
      </c>
      <c r="BQ7" s="38">
        <v>25.95</v>
      </c>
      <c r="BR7" s="38">
        <v>26.02</v>
      </c>
      <c r="BS7" s="38">
        <v>29.93</v>
      </c>
      <c r="BT7" s="38">
        <v>28.82</v>
      </c>
      <c r="BU7" s="38">
        <v>18.850000000000001</v>
      </c>
      <c r="BV7" s="38">
        <v>52.19</v>
      </c>
      <c r="BW7" s="38">
        <v>55.32</v>
      </c>
      <c r="BX7" s="38">
        <v>59.8</v>
      </c>
      <c r="BY7" s="38">
        <v>57.77</v>
      </c>
      <c r="BZ7" s="38">
        <v>57.31</v>
      </c>
      <c r="CA7" s="38">
        <v>59.59</v>
      </c>
      <c r="CB7" s="38">
        <v>427.21</v>
      </c>
      <c r="CC7" s="38">
        <v>565.22</v>
      </c>
      <c r="CD7" s="38">
        <v>461.11</v>
      </c>
      <c r="CE7" s="38">
        <v>477.47</v>
      </c>
      <c r="CF7" s="38">
        <v>765.31</v>
      </c>
      <c r="CG7" s="38">
        <v>296.14</v>
      </c>
      <c r="CH7" s="38">
        <v>283.17</v>
      </c>
      <c r="CI7" s="38">
        <v>263.76</v>
      </c>
      <c r="CJ7" s="38">
        <v>274.35000000000002</v>
      </c>
      <c r="CK7" s="38">
        <v>273.52</v>
      </c>
      <c r="CL7" s="38">
        <v>257.86</v>
      </c>
      <c r="CM7" s="38">
        <v>50.83</v>
      </c>
      <c r="CN7" s="38">
        <v>49.48</v>
      </c>
      <c r="CO7" s="38">
        <v>48.4</v>
      </c>
      <c r="CP7" s="38">
        <v>48.03</v>
      </c>
      <c r="CQ7" s="38">
        <v>54.56</v>
      </c>
      <c r="CR7" s="38">
        <v>52.31</v>
      </c>
      <c r="CS7" s="38">
        <v>60.65</v>
      </c>
      <c r="CT7" s="38">
        <v>51.75</v>
      </c>
      <c r="CU7" s="38">
        <v>50.68</v>
      </c>
      <c r="CV7" s="38">
        <v>50.14</v>
      </c>
      <c r="CW7" s="38">
        <v>51.3</v>
      </c>
      <c r="CX7" s="38">
        <v>91.67</v>
      </c>
      <c r="CY7" s="38">
        <v>91.78</v>
      </c>
      <c r="CZ7" s="38">
        <v>91.62</v>
      </c>
      <c r="DA7" s="38">
        <v>92.07</v>
      </c>
      <c r="DB7" s="38">
        <v>94.6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補足</cp:lastModifiedBy>
  <cp:lastPrinted>2021-01-21T10:43:08Z</cp:lastPrinted>
  <dcterms:created xsi:type="dcterms:W3CDTF">2020-12-04T03:05:49Z</dcterms:created>
  <dcterms:modified xsi:type="dcterms:W3CDTF">2021-01-21T10:47:50Z</dcterms:modified>
  <cp:category/>
</cp:coreProperties>
</file>