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Y:\下水道事業部\下水道事業部 下水道総務課\経理\A 00 決算統計関係\令和元年度決算統計\☆☆経営比較分析表\農集・小規模・個別\"/>
    </mc:Choice>
  </mc:AlternateContent>
  <xr:revisionPtr revIDLastSave="0" documentId="13_ncr:1_{16A3E91B-07AB-47DA-8740-3C12BECD3771}" xr6:coauthVersionLast="36" xr6:coauthVersionMax="36" xr10:uidLastSave="{00000000-0000-0000-0000-000000000000}"/>
  <workbookProtection workbookAlgorithmName="SHA-512" workbookHashValue="FU50lY1f6FCloxfqFjytRrSxLvlGFAGD5MI6fRk/fkEtYQUiw/tE9zo9CuP2aUKSOl1zBNwIcNQPwjbXKREabg==" workbookSaltValue="j8fk+KqmxY3hcu/XeF0liA==" workbookSpinCount="100000" lockStructure="1"/>
  <bookViews>
    <workbookView xWindow="0" yWindow="0" windowWidth="20490" windowHeight="697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AD10" i="4"/>
  <c r="B10" i="4"/>
  <c r="AL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<sst xmlns="http://schemas.openxmlformats.org/spreadsheetml/2006/main" count="236" uniqueCount="120">
  <si>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</si>
  <si>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</si>
  <si>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</si>
  <si>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</si>
  <si>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</si>
  <si>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</si>
  <si>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</si>
  <si>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</si>
  <si>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</si>
  <si>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</si>
  <si>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</si>
  <si>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</si>
  <si>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</si>
  <si>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</si>
  <si>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</si>
  <si>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</si>
  <si>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</si>
  <si>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</si>
  <si>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</si>
  <si>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</si>
  <si>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</si>
  <si>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</si>
  <si>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</si>
  <si>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</si>
  <si>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</si>
  <si>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</si>
  <si>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</si>
  <si>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</si>
  <si>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</si>
  <si>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</si>
  <si>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</si>
  <si>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</si>
  <si>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</si>
  <si>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</si>
  <si>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</si>
  <si>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</si>
  <si>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</si>
  <si>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</si>
  <si>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</si>
  <si>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</si>
  <si>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</si>
  <si>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</si>
  <si>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</si>
  <si>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</si>
  <si>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</si>
  <si>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</si>
  <si>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</si>
  <si>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</si>
  <si>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</si>
  <si>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</si>
  <si>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</si>
  <si>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</si>
  <si>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</si>
  <si>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</si>
  <si>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</si>
  <si>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</si>
  <si>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</si>
  <si>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</si>
  <si>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</si>
  <si>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</si>
  <si>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</si>
  <si>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</si>
  <si>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</si>
  <si>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</si>
  <si>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</si>
  <si>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</si>
  <si>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</si>
  <si>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</si>
  <si>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</si>
  <si>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</si>
  <si>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</si>
  <si>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</si>
  <si>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</si>
  <si>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</si>
  <si>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</si>
  <si>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</si>
  <si>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</si>
  <si>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</si>
  <si>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</si>
  <si>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</si>
  <si>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</si>
  <si>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</si>
  <si>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</si>
  <si>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</si>
  <si>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</si>
  <si>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</si>
  <si>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</si>
  <si>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</si>
  <si>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</si>
  <si>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</si>
  <si>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</si>
  <si>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</si>
  <si>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</si>
  <si>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</si>
  <si>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</si>
  <si>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</si>
  <si>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</si>
  <si>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</si>
  <si>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長浜市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</si>
  <si>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</si>
  <si>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</si>
  <si>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</si>
  <si>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</si>
  <si>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</si>
  <si>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</si>
  <si>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</si>
  <si>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</si>
  <si>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</si>
  <si>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</si>
  <si>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</si>
  <si>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</si>
  <si>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</si>
  <si>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</si>
  <si>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</si>
  <si>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</si>
  <si>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</si>
  <si>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</si>
  <si>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収益的収支比率については、企業債償還が経営の硬直化の要因となっており、一般会計からの繰入金に依存している状況である。
　企業債残高対事業規模比率については、整備後に新規の借入はしておらず、現在高は減少しているものの、小規模施設の高資本整備による企業債が大きく、前年度より低くなってはいるが、依然として類似団体と比べて高い比率となっている。
　経費回収率については、処理人口も僅少であるため、一般会計からの繰入金に依存している状況である。
　汚水処理原価については、修繕料等の管理経費の増加により、前年に比べ大幅に上昇している。
　施設利用率については、前年度と同程度の汚水量を維持しているが、過疎化の影響で処理人口は減少傾向にあり、今後は徐々に下がっていくことが予想される。
　水洗化率については100％で、類似団体の平均を大きく上回っている。</t>
    <rPh sb="79" eb="81">
      <t>セイビ</t>
    </rPh>
    <rPh sb="81" eb="82">
      <t>ゴ</t>
    </rPh>
    <rPh sb="83" eb="85">
      <t>シンキ</t>
    </rPh>
    <rPh sb="86" eb="88">
      <t>カリイレ</t>
    </rPh>
    <rPh sb="123" eb="125">
      <t>キギョウ</t>
    </rPh>
    <rPh sb="125" eb="126">
      <t>サイ</t>
    </rPh>
    <rPh sb="127" eb="128">
      <t>オオ</t>
    </rPh>
    <rPh sb="131" eb="134">
      <t>ゼンネンド</t>
    </rPh>
    <rPh sb="136" eb="137">
      <t>ヒク</t>
    </rPh>
    <rPh sb="146" eb="148">
      <t>イゼン</t>
    </rPh>
    <rPh sb="236" eb="237">
      <t>トウ</t>
    </rPh>
    <rPh sb="281" eb="284">
      <t>ドウテイド</t>
    </rPh>
    <rPh sb="289" eb="291">
      <t>イジ</t>
    </rPh>
    <phoneticPr fontId="4"/>
  </si>
  <si>
    <t>　供用開始後20年が経過し、今後の処理機能の維持については、農業集落排水事業の老朽化対策に含めた形で計画的な更新を検討している。</t>
    <phoneticPr fontId="4"/>
  </si>
  <si>
    <t xml:space="preserve">　長浜市の小規模集合排水処理事業は、１地区の経営で、処理人口も30人に満たず、使用料収入を見込むことができないため、類似団体と比較しても、汚水処理原価は高く、経費回収率は低い状況にある。
　今後も当該地区の人口減少は否めず、施設の老朽化の進行を考慮すると、経営状況はますます厳しくなることが予想される。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</si>
</sst>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25-42AD-A3CB-F39E28DF8B8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6C25-42AD-A3CB-F39E28DF8B8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25</c:v>
                </c:pt>
                <c:pt idx="1">
                  <c:v>45</c:v>
                </c:pt>
                <c:pt idx="2">
                  <c:v>45</c:v>
                </c:pt>
                <c:pt idx="3">
                  <c:v>45</c:v>
                </c:pt>
                <c:pt idx="4">
                  <c:v>45</c:v>
                </c:pt>
              </c:numCache>
            </c:numRef>
          </c:val>
          <c:extLst>
            <c:ext xmlns:c16="http://schemas.microsoft.com/office/drawing/2014/chart" uri="{C3380CC4-5D6E-409C-BE32-E72D297353CC}">
              <c16:uniqueId val="{00000000-6F6D-481B-85D8-6C754201F7E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34.92</c:v>
                </c:pt>
                <c:pt idx="1">
                  <c:v>36.44</c:v>
                </c:pt>
                <c:pt idx="2">
                  <c:v>34.29</c:v>
                </c:pt>
                <c:pt idx="3">
                  <c:v>35.340000000000003</c:v>
                </c:pt>
                <c:pt idx="4">
                  <c:v>34.68</c:v>
                </c:pt>
              </c:numCache>
            </c:numRef>
          </c:val>
          <c:smooth val="0"/>
          <c:extLst>
            <c:ext xmlns:c16="http://schemas.microsoft.com/office/drawing/2014/chart" uri="{C3380CC4-5D6E-409C-BE32-E72D297353CC}">
              <c16:uniqueId val="{00000001-6F6D-481B-85D8-6C754201F7E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79F-4A9B-9E9D-300990DE79E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88.64</c:v>
                </c:pt>
                <c:pt idx="1">
                  <c:v>89.93</c:v>
                </c:pt>
                <c:pt idx="2">
                  <c:v>89.88</c:v>
                </c:pt>
                <c:pt idx="3">
                  <c:v>91.52</c:v>
                </c:pt>
                <c:pt idx="4">
                  <c:v>90.33</c:v>
                </c:pt>
              </c:numCache>
            </c:numRef>
          </c:val>
          <c:smooth val="0"/>
          <c:extLst>
            <c:ext xmlns:c16="http://schemas.microsoft.com/office/drawing/2014/chart" uri="{C3380CC4-5D6E-409C-BE32-E72D297353CC}">
              <c16:uniqueId val="{00000001-B79F-4A9B-9E9D-300990DE79E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78.98</c:v>
                </c:pt>
                <c:pt idx="1">
                  <c:v>79.03</c:v>
                </c:pt>
                <c:pt idx="2">
                  <c:v>78.66</c:v>
                </c:pt>
                <c:pt idx="3">
                  <c:v>78.11</c:v>
                </c:pt>
                <c:pt idx="4">
                  <c:v>83.48</c:v>
                </c:pt>
              </c:numCache>
            </c:numRef>
          </c:val>
          <c:extLst>
            <c:ext xmlns:c16="http://schemas.microsoft.com/office/drawing/2014/chart" uri="{C3380CC4-5D6E-409C-BE32-E72D297353CC}">
              <c16:uniqueId val="{00000000-4C66-4663-AEB2-9A1CD4B8449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66-4663-AEB2-9A1CD4B8449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25-4588-8DCF-A18FD7B5296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25-4588-8DCF-A18FD7B5296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91-4E7C-A71C-01F7F4CB492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91-4E7C-A71C-01F7F4CB492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82-4A09-877C-F5DBE66A971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82-4A09-877C-F5DBE66A971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D4-4398-81DA-9F23BA12E35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D4-4398-81DA-9F23BA12E35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2974.75</c:v>
                </c:pt>
                <c:pt idx="1">
                  <c:v>4017.49</c:v>
                </c:pt>
                <c:pt idx="2">
                  <c:v>11022.84</c:v>
                </c:pt>
                <c:pt idx="3">
                  <c:v>8046.8</c:v>
                </c:pt>
                <c:pt idx="4">
                  <c:v>6774.02</c:v>
                </c:pt>
              </c:numCache>
            </c:numRef>
          </c:val>
          <c:extLst>
            <c:ext xmlns:c16="http://schemas.microsoft.com/office/drawing/2014/chart" uri="{C3380CC4-5D6E-409C-BE32-E72D297353CC}">
              <c16:uniqueId val="{00000000-F537-414E-8037-F61D677E890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2464.06</c:v>
                </c:pt>
                <c:pt idx="1">
                  <c:v>1914.94</c:v>
                </c:pt>
                <c:pt idx="2">
                  <c:v>1759.36</c:v>
                </c:pt>
                <c:pt idx="3">
                  <c:v>1837.88</c:v>
                </c:pt>
                <c:pt idx="4">
                  <c:v>1748.51</c:v>
                </c:pt>
              </c:numCache>
            </c:numRef>
          </c:val>
          <c:smooth val="0"/>
          <c:extLst>
            <c:ext xmlns:c16="http://schemas.microsoft.com/office/drawing/2014/chart" uri="{C3380CC4-5D6E-409C-BE32-E72D297353CC}">
              <c16:uniqueId val="{00000001-F537-414E-8037-F61D677E890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9.4700000000000006</c:v>
                </c:pt>
                <c:pt idx="1">
                  <c:v>8.73</c:v>
                </c:pt>
                <c:pt idx="2">
                  <c:v>9.24</c:v>
                </c:pt>
                <c:pt idx="3">
                  <c:v>8.6</c:v>
                </c:pt>
                <c:pt idx="4">
                  <c:v>4.41</c:v>
                </c:pt>
              </c:numCache>
            </c:numRef>
          </c:val>
          <c:extLst>
            <c:ext xmlns:c16="http://schemas.microsoft.com/office/drawing/2014/chart" uri="{C3380CC4-5D6E-409C-BE32-E72D297353CC}">
              <c16:uniqueId val="{00000000-364C-4D07-92C7-C1929ADBB11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32.909999999999997</c:v>
                </c:pt>
                <c:pt idx="1">
                  <c:v>34.020000000000003</c:v>
                </c:pt>
                <c:pt idx="2">
                  <c:v>37.200000000000003</c:v>
                </c:pt>
                <c:pt idx="3">
                  <c:v>35.03</c:v>
                </c:pt>
                <c:pt idx="4">
                  <c:v>34.99</c:v>
                </c:pt>
              </c:numCache>
            </c:numRef>
          </c:val>
          <c:smooth val="0"/>
          <c:extLst>
            <c:ext xmlns:c16="http://schemas.microsoft.com/office/drawing/2014/chart" uri="{C3380CC4-5D6E-409C-BE32-E72D297353CC}">
              <c16:uniqueId val="{00000001-364C-4D07-92C7-C1929ADBB11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1525.09</c:v>
                </c:pt>
                <c:pt idx="1">
                  <c:v>1899.78</c:v>
                </c:pt>
                <c:pt idx="2">
                  <c:v>1994.31</c:v>
                </c:pt>
                <c:pt idx="3">
                  <c:v>2063.3200000000002</c:v>
                </c:pt>
                <c:pt idx="4">
                  <c:v>4632.33</c:v>
                </c:pt>
              </c:numCache>
            </c:numRef>
          </c:val>
          <c:extLst>
            <c:ext xmlns:c16="http://schemas.microsoft.com/office/drawing/2014/chart" uri="{C3380CC4-5D6E-409C-BE32-E72D297353CC}">
              <c16:uniqueId val="{00000000-4691-4115-9660-CC9779D949F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561.54</c:v>
                </c:pt>
                <c:pt idx="1">
                  <c:v>553.77</c:v>
                </c:pt>
                <c:pt idx="2">
                  <c:v>508.64</c:v>
                </c:pt>
                <c:pt idx="3">
                  <c:v>525.22</c:v>
                </c:pt>
                <c:pt idx="4">
                  <c:v>520.91999999999996</c:v>
                </c:pt>
              </c:numCache>
            </c:numRef>
          </c:val>
          <c:smooth val="0"/>
          <c:extLst>
            <c:ext xmlns:c16="http://schemas.microsoft.com/office/drawing/2014/chart" uri="{C3380CC4-5D6E-409C-BE32-E72D297353CC}">
              <c16:uniqueId val="{00000001-4691-4115-9660-CC9779D949F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【1,682.85】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滋賀県　長浜市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小規模集合排水処理</v>
      </c>
      <c r="Q8" s="49"/>
      <c r="R8" s="49"/>
      <c r="S8" s="49"/>
      <c r="T8" s="49"/>
      <c r="U8" s="49"/>
      <c r="V8" s="49"/>
      <c r="W8" s="49" t="str">
        <f>データ!L6</f>
        <v>I2</v>
      </c>
      <c r="X8" s="49"/>
      <c r="Y8" s="49"/>
      <c r="Z8" s="49"/>
      <c r="AA8" s="49"/>
      <c r="AB8" s="49"/>
      <c r="AC8" s="49"/>
      <c r="AD8" s="50" t="str">
        <f>データ!$M$6</f>
        <v>非設置</v>
      </c>
      <c r="AE8" s="50"/>
      <c r="AF8" s="50"/>
      <c r="AG8" s="50"/>
      <c r="AH8" s="50"/>
      <c r="AI8" s="50"/>
      <c r="AJ8" s="50"/>
      <c r="AK8" s="3"/>
      <c r="AL8" s="51">
        <f>データ!S6</f>
        <v>117892</v>
      </c>
      <c r="AM8" s="51"/>
      <c r="AN8" s="51"/>
      <c r="AO8" s="51"/>
      <c r="AP8" s="51"/>
      <c r="AQ8" s="51"/>
      <c r="AR8" s="51"/>
      <c r="AS8" s="51"/>
      <c r="AT8" s="46">
        <f>データ!T6</f>
        <v>681.02</v>
      </c>
      <c r="AU8" s="46"/>
      <c r="AV8" s="46"/>
      <c r="AW8" s="46"/>
      <c r="AX8" s="46"/>
      <c r="AY8" s="46"/>
      <c r="AZ8" s="46"/>
      <c r="BA8" s="46"/>
      <c r="BB8" s="46">
        <f>データ!U6</f>
        <v>173.11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0.02</v>
      </c>
      <c r="Q10" s="46"/>
      <c r="R10" s="46"/>
      <c r="S10" s="46"/>
      <c r="T10" s="46"/>
      <c r="U10" s="46"/>
      <c r="V10" s="46"/>
      <c r="W10" s="46">
        <f>データ!Q6</f>
        <v>45.96</v>
      </c>
      <c r="X10" s="46"/>
      <c r="Y10" s="46"/>
      <c r="Z10" s="46"/>
      <c r="AA10" s="46"/>
      <c r="AB10" s="46"/>
      <c r="AC10" s="46"/>
      <c r="AD10" s="51">
        <f>データ!R6</f>
        <v>2780</v>
      </c>
      <c r="AE10" s="51"/>
      <c r="AF10" s="51"/>
      <c r="AG10" s="51"/>
      <c r="AH10" s="51"/>
      <c r="AI10" s="51"/>
      <c r="AJ10" s="51"/>
      <c r="AK10" s="2"/>
      <c r="AL10" s="51">
        <f>データ!V6</f>
        <v>21</v>
      </c>
      <c r="AM10" s="51"/>
      <c r="AN10" s="51"/>
      <c r="AO10" s="51"/>
      <c r="AP10" s="51"/>
      <c r="AQ10" s="51"/>
      <c r="AR10" s="51"/>
      <c r="AS10" s="51"/>
      <c r="AT10" s="46">
        <f>データ!W6</f>
        <v>0.03</v>
      </c>
      <c r="AU10" s="46"/>
      <c r="AV10" s="46"/>
      <c r="AW10" s="46"/>
      <c r="AX10" s="46"/>
      <c r="AY10" s="46"/>
      <c r="AZ10" s="46"/>
      <c r="BA10" s="46"/>
      <c r="BB10" s="46">
        <f>データ!X6</f>
        <v>700</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117</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119</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【1,682.85】</v>
      </c>
      <c r="I86" s="26" t="str">
        <f>データ!CA6</f>
        <v>【36.18】</v>
      </c>
      <c r="J86" s="26" t="str">
        <f>データ!CL6</f>
        <v>【510.14】</v>
      </c>
      <c r="K86" s="26" t="str">
        <f>データ!CW6</f>
        <v>【35.17】</v>
      </c>
      <c r="L86" s="26" t="str">
        <f>データ!DH6</f>
        <v>【90.15】</v>
      </c>
      <c r="M86" s="26" t="s">
        <v>44</v>
      </c>
      <c r="N86" s="26" t="s">
        <v>44</v>
      </c>
      <c r="O86" s="26" t="str">
        <f>データ!EO6</f>
        <v>【0.00】</v>
      </c>
    </row>
  </sheetData>
  <sheetProtection algorithmName="SHA-512" hashValue="3Z+Q1W4ov9QNW6UKvQPxGBirY8nua6K3TwOh7EY0q7cnXF9Wo8e2uHZ2BC/8VUr7Bl28SuS009pt+qXeTF0ecg==" saltValue="BlmpYsg01KsL/Wz6cE9lu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252034</v>
      </c>
      <c r="D6" s="33">
        <f t="shared" si="3"/>
        <v>47</v>
      </c>
      <c r="E6" s="33">
        <f t="shared" si="3"/>
        <v>17</v>
      </c>
      <c r="F6" s="33">
        <f t="shared" si="3"/>
        <v>9</v>
      </c>
      <c r="G6" s="33">
        <f t="shared" si="3"/>
        <v>0</v>
      </c>
      <c r="H6" s="33" t="str">
        <f t="shared" si="3"/>
        <v>滋賀県　長浜市</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0.02</v>
      </c>
      <c r="Q6" s="34">
        <f t="shared" si="3"/>
        <v>45.96</v>
      </c>
      <c r="R6" s="34">
        <f t="shared" si="3"/>
        <v>2780</v>
      </c>
      <c r="S6" s="34">
        <f t="shared" si="3"/>
        <v>117892</v>
      </c>
      <c r="T6" s="34">
        <f t="shared" si="3"/>
        <v>681.02</v>
      </c>
      <c r="U6" s="34">
        <f t="shared" si="3"/>
        <v>173.11</v>
      </c>
      <c r="V6" s="34">
        <f t="shared" si="3"/>
        <v>21</v>
      </c>
      <c r="W6" s="34">
        <f t="shared" si="3"/>
        <v>0.03</v>
      </c>
      <c r="X6" s="34">
        <f t="shared" si="3"/>
        <v>700</v>
      </c>
      <c r="Y6" s="35">
        <f>IF(Y7="",NA(),Y7)</f>
        <v>78.98</v>
      </c>
      <c r="Z6" s="35">
        <f t="shared" ref="Z6:AH6" si="4">IF(Z7="",NA(),Z7)</f>
        <v>79.03</v>
      </c>
      <c r="AA6" s="35">
        <f t="shared" si="4"/>
        <v>78.66</v>
      </c>
      <c r="AB6" s="35">
        <f t="shared" si="4"/>
        <v>78.11</v>
      </c>
      <c r="AC6" s="35">
        <f t="shared" si="4"/>
        <v>83.48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2974.75</v>
      </c>
      <c r="BG6" s="35">
        <f t="shared" ref="BG6:BO6" si="7">IF(BG7="",NA(),BG7)</f>
        <v>4017.49</v>
      </c>
      <c r="BH6" s="35">
        <f t="shared" si="7"/>
        <v>11022.84</v>
      </c>
      <c r="BI6" s="35">
        <f t="shared" si="7"/>
        <v>8046.8</v>
      </c>
      <c r="BJ6" s="35">
        <f t="shared" si="7"/>
        <v>6774.02</v>
      </c>
      <c r="BK6" s="35">
        <f t="shared" si="7"/>
        <v>2464.06</v>
      </c>
      <c r="BL6" s="35">
        <f t="shared" si="7"/>
        <v>1914.94</v>
      </c>
      <c r="BM6" s="35">
        <f t="shared" si="7"/>
        <v>1759.36</v>
      </c>
      <c r="BN6" s="35">
        <f t="shared" si="7"/>
        <v>1837.88</v>
      </c>
      <c r="BO6" s="35">
        <f t="shared" si="7"/>
        <v>1748.51</v>
      </c>
      <c r="BP6" s="34" t="str">
        <f>IF(BP7="","",IF(BP7="-","【-】","【"&amp;SUBSTITUTE(TEXT(BP7,"#,##0.00"),"-","△")&amp;"】"))</f>
        <v>【1,682.85】</v>
      </c>
      <c r="BQ6" s="35">
        <f>IF(BQ7="",NA(),BQ7)</f>
        <v>9.4700000000000006</v>
      </c>
      <c r="BR6" s="35">
        <f t="shared" ref="BR6:BZ6" si="8">IF(BR7="",NA(),BR7)</f>
        <v>8.73</v>
      </c>
      <c r="BS6" s="35">
        <f t="shared" si="8"/>
        <v>9.24</v>
      </c>
      <c r="BT6" s="35">
        <f t="shared" si="8"/>
        <v>8.6</v>
      </c>
      <c r="BU6" s="35">
        <f t="shared" si="8"/>
        <v>4.41</v>
      </c>
      <c r="BV6" s="35">
        <f t="shared" si="8"/>
        <v>32.909999999999997</v>
      </c>
      <c r="BW6" s="35">
        <f t="shared" si="8"/>
        <v>34.020000000000003</v>
      </c>
      <c r="BX6" s="35">
        <f t="shared" si="8"/>
        <v>37.200000000000003</v>
      </c>
      <c r="BY6" s="35">
        <f t="shared" si="8"/>
        <v>35.03</v>
      </c>
      <c r="BZ6" s="35">
        <f t="shared" si="8"/>
        <v>34.99</v>
      </c>
      <c r="CA6" s="34" t="str">
        <f>IF(CA7="","",IF(CA7="-","【-】","【"&amp;SUBSTITUTE(TEXT(CA7,"#,##0.00"),"-","△")&amp;"】"))</f>
        <v>【36.18】</v>
      </c>
      <c r="CB6" s="35">
        <f>IF(CB7="",NA(),CB7)</f>
        <v>1525.09</v>
      </c>
      <c r="CC6" s="35">
        <f t="shared" ref="CC6:CK6" si="9">IF(CC7="",NA(),CC7)</f>
        <v>1899.78</v>
      </c>
      <c r="CD6" s="35">
        <f t="shared" si="9"/>
        <v>1994.31</v>
      </c>
      <c r="CE6" s="35">
        <f t="shared" si="9"/>
        <v>2063.3200000000002</v>
      </c>
      <c r="CF6" s="35">
        <f t="shared" si="9"/>
        <v>4632.33</v>
      </c>
      <c r="CG6" s="35">
        <f t="shared" si="9"/>
        <v>561.54</v>
      </c>
      <c r="CH6" s="35">
        <f t="shared" si="9"/>
        <v>553.77</v>
      </c>
      <c r="CI6" s="35">
        <f t="shared" si="9"/>
        <v>508.64</v>
      </c>
      <c r="CJ6" s="35">
        <f t="shared" si="9"/>
        <v>525.22</v>
      </c>
      <c r="CK6" s="35">
        <f t="shared" si="9"/>
        <v>520.91999999999996</v>
      </c>
      <c r="CL6" s="34" t="str">
        <f>IF(CL7="","",IF(CL7="-","【-】","【"&amp;SUBSTITUTE(TEXT(CL7,"#,##0.00"),"-","△")&amp;"】"))</f>
        <v>【510.14】</v>
      </c>
      <c r="CM6" s="35">
        <f>IF(CM7="",NA(),CM7)</f>
        <v>25</v>
      </c>
      <c r="CN6" s="35">
        <f t="shared" ref="CN6:CV6" si="10">IF(CN7="",NA(),CN7)</f>
        <v>45</v>
      </c>
      <c r="CO6" s="35">
        <f t="shared" si="10"/>
        <v>45</v>
      </c>
      <c r="CP6" s="35">
        <f t="shared" si="10"/>
        <v>45</v>
      </c>
      <c r="CQ6" s="35">
        <f t="shared" si="10"/>
        <v>45</v>
      </c>
      <c r="CR6" s="35">
        <f t="shared" si="10"/>
        <v>34.92</v>
      </c>
      <c r="CS6" s="35">
        <f t="shared" si="10"/>
        <v>36.44</v>
      </c>
      <c r="CT6" s="35">
        <f t="shared" si="10"/>
        <v>34.29</v>
      </c>
      <c r="CU6" s="35">
        <f t="shared" si="10"/>
        <v>35.340000000000003</v>
      </c>
      <c r="CV6" s="35">
        <f t="shared" si="10"/>
        <v>34.68</v>
      </c>
      <c r="CW6" s="34" t="str">
        <f>IF(CW7="","",IF(CW7="-","【-】","【"&amp;SUBSTITUTE(TEXT(CW7,"#,##0.00"),"-","△")&amp;"】"))</f>
        <v>【35.17】</v>
      </c>
      <c r="CX6" s="35">
        <f>IF(CX7="",NA(),CX7)</f>
        <v>100</v>
      </c>
      <c r="CY6" s="35">
        <f t="shared" ref="CY6:DG6" si="11">IF(CY7="",NA(),CY7)</f>
        <v>100</v>
      </c>
      <c r="CZ6" s="35">
        <f t="shared" si="11"/>
        <v>100</v>
      </c>
      <c r="DA6" s="35">
        <f t="shared" si="11"/>
        <v>100</v>
      </c>
      <c r="DB6" s="35">
        <f t="shared" si="11"/>
        <v>100</v>
      </c>
      <c r="DC6" s="35">
        <f t="shared" si="11"/>
        <v>88.64</v>
      </c>
      <c r="DD6" s="35">
        <f t="shared" si="11"/>
        <v>89.93</v>
      </c>
      <c r="DE6" s="35">
        <f t="shared" si="11"/>
        <v>89.88</v>
      </c>
      <c r="DF6" s="35">
        <f t="shared" si="11"/>
        <v>91.52</v>
      </c>
      <c r="DG6" s="35">
        <f t="shared" si="11"/>
        <v>90.33</v>
      </c>
      <c r="DH6" s="34" t="str">
        <f>IF(DH7="","",IF(DH7="-","【-】","【"&amp;SUBSTITUTE(TEXT(DH7,"#,##0.00"),"-","△")&amp;"】"))</f>
        <v>【90.15】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0.01</v>
      </c>
      <c r="EL6" s="34">
        <f t="shared" si="14"/>
        <v>0</v>
      </c>
      <c r="EM6" s="34">
        <f t="shared" si="14"/>
        <v>0</v>
      </c>
      <c r="EN6" s="34">
        <f t="shared" si="14"/>
        <v>0</v>
      </c>
      <c r="EO6" s="34" t="str">
        <f>IF(EO7="","",IF(EO7="-","【-】","【"&amp;SUBSTITUTE(TEXT(EO7,"#,##0.00"),"-","△")&amp;"】"))</f>
        <v>【0.00】</v>
      </c>
    </row>
    <row r="7" spans="1:145" s="36" customFormat="1" x14ac:dyDescent="0.15">
      <c r="A7" s="28"/>
      <c r="B7" s="37">
        <v>2019</v>
      </c>
      <c r="C7" s="37">
        <v>252034</v>
      </c>
      <c r="D7" s="37">
        <v>47</v>
      </c>
      <c r="E7" s="37">
        <v>17</v>
      </c>
      <c r="F7" s="37">
        <v>9</v>
      </c>
      <c r="G7" s="37">
        <v>0</v>
      </c>
      <c r="H7" s="37" t="s">
        <v>98</v>
      </c>
      <c r="I7" s="37" t="s">
        <v>99</v>
      </c>
      <c r="J7" s="37" t="s">
        <v>100</v>
      </c>
      <c r="K7" s="37" t="s">
        <v>101</v>
      </c>
      <c r="L7" s="37" t="s">
        <v>102</v>
      </c>
      <c r="M7" s="37" t="s">
        <v>103</v>
      </c>
      <c r="N7" s="38" t="s">
        <v>104</v>
      </c>
      <c r="O7" s="38" t="s">
        <v>105</v>
      </c>
      <c r="P7" s="38">
        <v>0.02</v>
      </c>
      <c r="Q7" s="38">
        <v>45.96</v>
      </c>
      <c r="R7" s="38">
        <v>2780</v>
      </c>
      <c r="S7" s="38">
        <v>117892</v>
      </c>
      <c r="T7" s="38">
        <v>681.02</v>
      </c>
      <c r="U7" s="38">
        <v>173.11</v>
      </c>
      <c r="V7" s="38">
        <v>21</v>
      </c>
      <c r="W7" s="38">
        <v>0.03</v>
      </c>
      <c r="X7" s="38">
        <v>700</v>
      </c>
      <c r="Y7" s="38">
        <v>78.98</v>
      </c>
      <c r="Z7" s="38">
        <v>79.03</v>
      </c>
      <c r="AA7" s="38">
        <v>78.66</v>
      </c>
      <c r="AB7" s="38">
        <v>78.11</v>
      </c>
      <c r="AC7" s="38">
        <v>83.48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2974.75</v>
      </c>
      <c r="BG7" s="38">
        <v>4017.49</v>
      </c>
      <c r="BH7" s="38">
        <v>11022.84</v>
      </c>
      <c r="BI7" s="38">
        <v>8046.8</v>
      </c>
      <c r="BJ7" s="38">
        <v>6774.02</v>
      </c>
      <c r="BK7" s="38">
        <v>2464.06</v>
      </c>
      <c r="BL7" s="38">
        <v>1914.94</v>
      </c>
      <c r="BM7" s="38">
        <v>1759.36</v>
      </c>
      <c r="BN7" s="38">
        <v>1837.88</v>
      </c>
      <c r="BO7" s="38">
        <v>1748.51</v>
      </c>
      <c r="BP7" s="38">
        <v>1682.85</v>
      </c>
      <c r="BQ7" s="38">
        <v>9.4700000000000006</v>
      </c>
      <c r="BR7" s="38">
        <v>8.73</v>
      </c>
      <c r="BS7" s="38">
        <v>9.24</v>
      </c>
      <c r="BT7" s="38">
        <v>8.6</v>
      </c>
      <c r="BU7" s="38">
        <v>4.41</v>
      </c>
      <c r="BV7" s="38">
        <v>32.909999999999997</v>
      </c>
      <c r="BW7" s="38">
        <v>34.020000000000003</v>
      </c>
      <c r="BX7" s="38">
        <v>37.200000000000003</v>
      </c>
      <c r="BY7" s="38">
        <v>35.03</v>
      </c>
      <c r="BZ7" s="38">
        <v>34.99</v>
      </c>
      <c r="CA7" s="38">
        <v>36.18</v>
      </c>
      <c r="CB7" s="38">
        <v>1525.09</v>
      </c>
      <c r="CC7" s="38">
        <v>1899.78</v>
      </c>
      <c r="CD7" s="38">
        <v>1994.31</v>
      </c>
      <c r="CE7" s="38">
        <v>2063.3200000000002</v>
      </c>
      <c r="CF7" s="38">
        <v>4632.33</v>
      </c>
      <c r="CG7" s="38">
        <v>561.54</v>
      </c>
      <c r="CH7" s="38">
        <v>553.77</v>
      </c>
      <c r="CI7" s="38">
        <v>508.64</v>
      </c>
      <c r="CJ7" s="38">
        <v>525.22</v>
      </c>
      <c r="CK7" s="38">
        <v>520.91999999999996</v>
      </c>
      <c r="CL7" s="38">
        <v>510.14</v>
      </c>
      <c r="CM7" s="38">
        <v>25</v>
      </c>
      <c r="CN7" s="38">
        <v>45</v>
      </c>
      <c r="CO7" s="38">
        <v>45</v>
      </c>
      <c r="CP7" s="38">
        <v>45</v>
      </c>
      <c r="CQ7" s="38">
        <v>45</v>
      </c>
      <c r="CR7" s="38">
        <v>34.92</v>
      </c>
      <c r="CS7" s="38">
        <v>36.44</v>
      </c>
      <c r="CT7" s="38">
        <v>34.29</v>
      </c>
      <c r="CU7" s="38">
        <v>35.340000000000003</v>
      </c>
      <c r="CV7" s="38">
        <v>34.68</v>
      </c>
      <c r="CW7" s="38">
        <v>35.17</v>
      </c>
      <c r="CX7" s="38">
        <v>100</v>
      </c>
      <c r="CY7" s="38">
        <v>100</v>
      </c>
      <c r="CZ7" s="38">
        <v>100</v>
      </c>
      <c r="DA7" s="38">
        <v>100</v>
      </c>
      <c r="DB7" s="38">
        <v>100</v>
      </c>
      <c r="DC7" s="38">
        <v>88.64</v>
      </c>
      <c r="DD7" s="38">
        <v>89.93</v>
      </c>
      <c r="DE7" s="38">
        <v>89.88</v>
      </c>
      <c r="DF7" s="38">
        <v>91.52</v>
      </c>
      <c r="DG7" s="38">
        <v>90.33</v>
      </c>
      <c r="DH7" s="38">
        <v>90.15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0.01</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木下 篤</cp:lastModifiedBy>
  <dcterms:created xsi:type="dcterms:W3CDTF">2020-12-04T03:14:23Z</dcterms:created>
  <dcterms:modified xsi:type="dcterms:W3CDTF">2021-01-14T06:57:30Z</dcterms:modified>
  <cp:category/>
</cp:coreProperties>
</file>