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C:\Users\kinoshita-atsushi\Desktop\【経営比較分析表】2019_252034_47_1718\"/>
    </mc:Choice>
  </mc:AlternateContent>
  <xr:revisionPtr revIDLastSave="0" documentId="13_ncr:1_{056029CD-442C-4D1F-ACA5-7FCFDB5FFB1F}" xr6:coauthVersionLast="36" xr6:coauthVersionMax="36" xr10:uidLastSave="{00000000-0000-0000-0000-000000000000}"/>
  <workbookProtection workbookAlgorithmName="SHA-512" workbookHashValue="TYUVddAcZTsHjhC11W0yw7moCBULo5GiGS3A0RtZsH+T9ERqcqcM29BaLD4rxbUXHHjKg56RlN+BSQctWSjEkw==" workbookSaltValue="KmNpPOIgkZEt4e0t+4BImw==" workbookSpinCount="100000" lockStructure="1"/>
  <bookViews>
    <workbookView xWindow="0" yWindow="0" windowWidth="20490" windowHeight="697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B10"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<sst xmlns="http://schemas.openxmlformats.org/spreadsheetml/2006/main" count="236" uniqueCount="119">
  <si>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</si>
  <si>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</si>
  <si>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</si>
  <si>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</si>
  <si>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</si>
  <si>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</si>
  <si>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</si>
  <si>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</si>
  <si>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</si>
  <si>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</si>
  <si>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</si>
  <si>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</si>
  <si>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</si>
  <si>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</si>
  <si>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</si>
  <si>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</si>
  <si>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</si>
  <si>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</si>
  <si>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</si>
  <si>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</si>
  <si>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</si>
  <si>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</si>
  <si>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</si>
  <si>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</si>
  <si>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</si>
  <si>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</si>
  <si>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</si>
  <si>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</si>
  <si>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</si>
  <si>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</si>
  <si>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</si>
  <si>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</si>
  <si>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</si>
  <si>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</si>
  <si>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</si>
  <si>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</si>
  <si>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</si>
  <si>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</si>
  <si>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</si>
  <si>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</si>
  <si>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</si>
  <si>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</si>
  <si>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</si>
  <si>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</si>
  <si>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</si>
  <si>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</si>
  <si>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</si>
  <si>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</si>
  <si>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</si>
  <si>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</si>
  <si>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</si>
  <si>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</si>
  <si>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</si>
  <si>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</si>
  <si>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</si>
  <si>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</si>
  <si>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</si>
  <si>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</si>
  <si>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</si>
  <si>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</si>
  <si>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</si>
  <si>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</si>
  <si>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</si>
  <si>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</si>
  <si>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</si>
  <si>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</si>
  <si>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</si>
  <si>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</si>
  <si>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</si>
  <si>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</si>
  <si>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</si>
  <si>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</si>
  <si>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</si>
  <si>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</si>
  <si>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</si>
  <si>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</si>
  <si>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</si>
  <si>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</si>
  <si>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</si>
  <si>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</si>
  <si>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</si>
  <si>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</si>
  <si>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</si>
  <si>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</si>
  <si>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</si>
  <si>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</si>
  <si>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</si>
  <si>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</si>
  <si>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</si>
  <si>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</si>
  <si>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</si>
  <si>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</si>
  <si>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</si>
  <si>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</si>
  <si>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</si>
  <si>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</si>
  <si>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</si>
  <si>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</si>
  <si>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長浜市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</si>
  <si>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</si>
  <si>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</si>
  <si>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</si>
  <si>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</si>
  <si>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</si>
  <si>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</si>
  <si>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</si>
  <si>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</si>
  <si>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</si>
  <si>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</si>
  <si>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</si>
  <si>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</si>
  <si>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</si>
  <si>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</si>
  <si>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</si>
  <si>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</si>
  <si>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</si>
  <si>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長浜市の農業集落排水事業は、類似団体と比較して全般的に顕著な差はなく、平均値前後を維持している。
　経営状況は、人口減少に伴い新たな収入が見込めない状況となっている。しかし、処理施設の老朽化により維持管理経費の高騰が懸念され、更なる経営改善に向けた取組が必要である。
　このような中、平成26年度末策定の「長浜市下水道ビジョン」において、市内57地区に設置する処理施設のうちの31地区を、平成40年度までに流域下水道へ接続する計画を定め、経営改善の対策として推進している。
　なお、下水道計画区域外地区の公共下水道への接続や施設の統廃合についても、検討を予定している。</t>
    <rPh sb="5" eb="7">
      <t>ノウギョウ</t>
    </rPh>
    <rPh sb="7" eb="9">
      <t>シュウラク</t>
    </rPh>
    <rPh sb="9" eb="11">
      <t>ハイスイ</t>
    </rPh>
    <rPh sb="11" eb="13">
      <t>ジギョウ</t>
    </rPh>
    <rPh sb="28" eb="30">
      <t>ケンチョ</t>
    </rPh>
    <rPh sb="31" eb="32">
      <t>サ</t>
    </rPh>
    <rPh sb="36" eb="38">
      <t>ヘイキン</t>
    </rPh>
    <rPh sb="42" eb="44">
      <t>イジ</t>
    </rPh>
    <rPh sb="51" eb="53">
      <t>ケイエイ</t>
    </rPh>
    <rPh sb="53" eb="55">
      <t>ジョウキョウ</t>
    </rPh>
    <rPh sb="75" eb="77">
      <t>ジョウキョウ</t>
    </rPh>
    <rPh sb="93" eb="96">
      <t>ロウキュウカ</t>
    </rPh>
    <rPh sb="149" eb="150">
      <t>マツ</t>
    </rPh>
    <rPh sb="154" eb="157">
      <t>ナガハマシ</t>
    </rPh>
    <rPh sb="170" eb="172">
      <t>シナイ</t>
    </rPh>
    <rPh sb="177" eb="179">
      <t>セッチ</t>
    </rPh>
    <rPh sb="181" eb="183">
      <t>ショリ</t>
    </rPh>
    <rPh sb="183" eb="185">
      <t>シセツ</t>
    </rPh>
    <rPh sb="217" eb="218">
      <t>サダ</t>
    </rPh>
    <rPh sb="220" eb="222">
      <t>ケイエイ</t>
    </rPh>
    <rPh sb="222" eb="224">
      <t>カイゼン</t>
    </rPh>
    <rPh sb="225" eb="227">
      <t>タイサク</t>
    </rPh>
    <rPh sb="230" eb="232">
      <t>スイシン</t>
    </rPh>
    <rPh sb="278" eb="280">
      <t>ヨテイ</t>
    </rPh>
    <phoneticPr fontId="4"/>
  </si>
  <si>
    <t>　現在のところ、市内において一番早く整備された地区で供用開始から30年以上経過していることから、処理施設の電気・機械設備の老朽化が進行し、修繕費等の維持管理経費の高騰が懸念される。
　こうしたことから、維持管理経費等のコスト削減を図るため、公共下水道の事業計画区域内で供用後30年を経過した施設から、順次流域下水道への接続を進めている。接続までの期間は、施設更新等の老朽化対策は行わず、維持管理費用を必要最低限に抑える他、事業計画区域外の接続しない施設の老朽化対策を進める。</t>
    <rPh sb="81" eb="83">
      <t>コウトウ</t>
    </rPh>
    <rPh sb="84" eb="86">
      <t>ケネン</t>
    </rPh>
    <phoneticPr fontId="4"/>
  </si>
  <si>
    <r>
      <t xml:space="preserve">　収益的収支比率については、企業債償還が経営の硬直化の要因となっており、その償還財源として資本費平準化債及び一般会計繰入金等の使用料収入以外の収入に依存している状況が顕著である。しかし、企業債償還残高は減少傾向にあるため、料金収入の増加が見込めない状況ではあるが、改善傾向となっている。
　企業債残高対事業規模比率については、現在、流域下水道への接続事業を進めており、処理場施設の更新等を見送っていることから、企業債残高が減少傾向にあり、今後は企業債残高対事業規模比率の改善が予想される。
　経費回収率については、公共下水道事業への接続効果により、維持管理費が減少傾向にあるが、人口減少及び公共下水道への接続による使用料収入の減少があるため、６割程度の回収率で停滞している。
</t>
    </r>
    <r>
      <rPr>
        <sz val="11"/>
        <rFont val="ＭＳ ゴシック"/>
        <family val="3"/>
        <charset val="128"/>
      </rPr>
      <t>　汚水処理原価については、汚水処理費は減少傾向にあるが、有収水量についても減少傾向にあるため、若干悪化している。</t>
    </r>
    <r>
      <rPr>
        <sz val="11"/>
        <color theme="1"/>
        <rFont val="ＭＳ ゴシック"/>
        <family val="3"/>
        <charset val="128"/>
      </rPr>
      <t>今後も、公共下水道への接続事業により施設の統廃合を進めることで、汚水処理費の抑制に努める。
　施設利用率については、過疎化や少子高齢化の影響によって処理人口の減少が進んでいることから、今後も下がっていくことが予想される。
　水洗化率については、類似団体に比べ、高い水準にあるが、高齢世帯などに普及の余地がある。</t>
    </r>
    <rPh sb="52" eb="53">
      <t>オヨ</t>
    </rPh>
    <rPh sb="54" eb="56">
      <t>イッパン</t>
    </rPh>
    <rPh sb="56" eb="58">
      <t>カイケイ</t>
    </rPh>
    <rPh sb="58" eb="60">
      <t>クリイレ</t>
    </rPh>
    <rPh sb="60" eb="61">
      <t>キン</t>
    </rPh>
    <rPh sb="61" eb="62">
      <t>トウ</t>
    </rPh>
    <rPh sb="93" eb="95">
      <t>キギョウ</t>
    </rPh>
    <rPh sb="95" eb="96">
      <t>サイ</t>
    </rPh>
    <rPh sb="96" eb="98">
      <t>ショウカン</t>
    </rPh>
    <rPh sb="98" eb="100">
      <t>ザンダカ</t>
    </rPh>
    <rPh sb="101" eb="103">
      <t>ゲンショウ</t>
    </rPh>
    <rPh sb="103" eb="105">
      <t>ケイコウ</t>
    </rPh>
    <rPh sb="111" eb="113">
      <t>リョウキン</t>
    </rPh>
    <rPh sb="113" eb="115">
      <t>シュウニュウ</t>
    </rPh>
    <rPh sb="116" eb="118">
      <t>ゾウカ</t>
    </rPh>
    <rPh sb="119" eb="121">
      <t>ミコ</t>
    </rPh>
    <rPh sb="124" eb="126">
      <t>ジョウキョウ</t>
    </rPh>
    <rPh sb="132" eb="134">
      <t>カイゼン</t>
    </rPh>
    <rPh sb="134" eb="136">
      <t>ケイコウ</t>
    </rPh>
    <rPh sb="163" eb="165">
      <t>ゲンザイ</t>
    </rPh>
    <rPh sb="205" eb="207">
      <t>キギョウ</t>
    </rPh>
    <rPh sb="207" eb="208">
      <t>サイ</t>
    </rPh>
    <rPh sb="208" eb="210">
      <t>ザンダカ</t>
    </rPh>
    <rPh sb="211" eb="213">
      <t>ゲンショウ</t>
    </rPh>
    <rPh sb="213" eb="215">
      <t>ケイコウ</t>
    </rPh>
    <rPh sb="219" eb="221">
      <t>コンゴ</t>
    </rPh>
    <rPh sb="222" eb="224">
      <t>キギョウ</t>
    </rPh>
    <rPh sb="224" eb="225">
      <t>サイ</t>
    </rPh>
    <rPh sb="225" eb="227">
      <t>ザンダカ</t>
    </rPh>
    <rPh sb="227" eb="228">
      <t>タイ</t>
    </rPh>
    <rPh sb="228" eb="230">
      <t>ジギョウ</t>
    </rPh>
    <rPh sb="230" eb="232">
      <t>キボ</t>
    </rPh>
    <rPh sb="232" eb="234">
      <t>ヒリツ</t>
    </rPh>
    <rPh sb="235" eb="237">
      <t>カイゼン</t>
    </rPh>
    <rPh sb="257" eb="259">
      <t>コウキョウ</t>
    </rPh>
    <rPh sb="259" eb="262">
      <t>ゲスイドウ</t>
    </rPh>
    <rPh sb="262" eb="264">
      <t>ジギョウ</t>
    </rPh>
    <rPh sb="266" eb="268">
      <t>セツゾク</t>
    </rPh>
    <rPh sb="268" eb="270">
      <t>コウカ</t>
    </rPh>
    <rPh sb="280" eb="282">
      <t>ゲンショウ</t>
    </rPh>
    <rPh sb="289" eb="291">
      <t>ジンコウ</t>
    </rPh>
    <rPh sb="291" eb="293">
      <t>ゲンショウ</t>
    </rPh>
    <rPh sb="293" eb="294">
      <t>オヨ</t>
    </rPh>
    <rPh sb="295" eb="297">
      <t>コウキョウ</t>
    </rPh>
    <rPh sb="297" eb="300">
      <t>ゲスイドウ</t>
    </rPh>
    <rPh sb="302" eb="304">
      <t>セツゾク</t>
    </rPh>
    <rPh sb="307" eb="310">
      <t>シヨウリョウ</t>
    </rPh>
    <rPh sb="310" eb="312">
      <t>シュウニュウ</t>
    </rPh>
    <rPh sb="313" eb="315">
      <t>ゲンショウ</t>
    </rPh>
    <rPh sb="357" eb="359">
      <t>ゲンショウ</t>
    </rPh>
    <rPh sb="359" eb="361">
      <t>ケイコウ</t>
    </rPh>
    <rPh sb="366" eb="368">
      <t>ユウシュウ</t>
    </rPh>
    <rPh sb="368" eb="370">
      <t>スイリョウ</t>
    </rPh>
    <rPh sb="375" eb="377">
      <t>ゲンショウ</t>
    </rPh>
    <rPh sb="377" eb="379">
      <t>ケイコウ</t>
    </rPh>
    <rPh sb="385" eb="387">
      <t>ジャッカン</t>
    </rPh>
    <rPh sb="387" eb="389">
      <t>アッカ</t>
    </rPh>
    <rPh sb="398" eb="400">
      <t>コウキョウ</t>
    </rPh>
    <rPh sb="472" eb="474">
      <t>ヨチ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</si>
</sst>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5" fillId="0" borderId="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3">
    <cellStyle name="桁区切り" xfId="1" builtinId="6"/>
    <cellStyle name="標準" xfId="0" builtinId="0"/>
    <cellStyle name="標準 8" xfId="2" xr:uid="{F79274D3-D442-4EDB-8300-23C4614BD0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70-404E-98BE-CE1F48E184F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0.44</c:v>
                </c:pt>
                <c:pt idx="3">
                  <c:v>0.04</c:v>
                </c:pt>
                <c:pt idx="4">
                  <c:v>0.02</c:v>
                </c:pt>
              </c:numCache>
            </c:numRef>
          </c:val>
          <c:smooth val="0"/>
          <c:extLst>
            <c:ext xmlns:c16="http://schemas.microsoft.com/office/drawing/2014/chart" uri="{C3380CC4-5D6E-409C-BE32-E72D297353CC}">
              <c16:uniqueId val="{00000001-B370-404E-98BE-CE1F48E184F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62.18</c:v>
                </c:pt>
                <c:pt idx="1">
                  <c:v>61.9</c:v>
                </c:pt>
                <c:pt idx="2">
                  <c:v>61.97</c:v>
                </c:pt>
                <c:pt idx="3">
                  <c:v>60.85</c:v>
                </c:pt>
                <c:pt idx="4">
                  <c:v>57.63</c:v>
                </c:pt>
              </c:numCache>
            </c:numRef>
          </c:val>
          <c:extLst>
            <c:ext xmlns:c16="http://schemas.microsoft.com/office/drawing/2014/chart" uri="{C3380CC4-5D6E-409C-BE32-E72D297353CC}">
              <c16:uniqueId val="{00000000-4C7D-41B3-813E-4E13B31DE77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57.3</c:v>
                </c:pt>
                <c:pt idx="1">
                  <c:v>56</c:v>
                </c:pt>
                <c:pt idx="2">
                  <c:v>56.01</c:v>
                </c:pt>
                <c:pt idx="3">
                  <c:v>56.72</c:v>
                </c:pt>
                <c:pt idx="4">
                  <c:v>54.06</c:v>
                </c:pt>
              </c:numCache>
            </c:numRef>
          </c:val>
          <c:smooth val="0"/>
          <c:extLst>
            <c:ext xmlns:c16="http://schemas.microsoft.com/office/drawing/2014/chart" uri="{C3380CC4-5D6E-409C-BE32-E72D297353CC}">
              <c16:uniqueId val="{00000001-4C7D-41B3-813E-4E13B31DE77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96.43</c:v>
                </c:pt>
                <c:pt idx="1">
                  <c:v>96.58</c:v>
                </c:pt>
                <c:pt idx="2">
                  <c:v>96.59</c:v>
                </c:pt>
                <c:pt idx="3">
                  <c:v>96.53</c:v>
                </c:pt>
                <c:pt idx="4">
                  <c:v>96.49</c:v>
                </c:pt>
              </c:numCache>
            </c:numRef>
          </c:val>
          <c:extLst>
            <c:ext xmlns:c16="http://schemas.microsoft.com/office/drawing/2014/chart" uri="{C3380CC4-5D6E-409C-BE32-E72D297353CC}">
              <c16:uniqueId val="{00000000-7551-4FBA-8213-FF41A27FE5F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89.43</c:v>
                </c:pt>
                <c:pt idx="1">
                  <c:v>89.51</c:v>
                </c:pt>
                <c:pt idx="2">
                  <c:v>89.77</c:v>
                </c:pt>
                <c:pt idx="3">
                  <c:v>90.04</c:v>
                </c:pt>
                <c:pt idx="4">
                  <c:v>90.11</c:v>
                </c:pt>
              </c:numCache>
            </c:numRef>
          </c:val>
          <c:smooth val="0"/>
          <c:extLst>
            <c:ext xmlns:c16="http://schemas.microsoft.com/office/drawing/2014/chart" uri="{C3380CC4-5D6E-409C-BE32-E72D297353CC}">
              <c16:uniqueId val="{00000001-7551-4FBA-8213-FF41A27FE5F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79.55</c:v>
                </c:pt>
                <c:pt idx="1">
                  <c:v>80.66</c:v>
                </c:pt>
                <c:pt idx="2">
                  <c:v>82.56</c:v>
                </c:pt>
                <c:pt idx="3">
                  <c:v>85.5</c:v>
                </c:pt>
                <c:pt idx="4">
                  <c:v>85.73</c:v>
                </c:pt>
              </c:numCache>
            </c:numRef>
          </c:val>
          <c:extLst>
            <c:ext xmlns:c16="http://schemas.microsoft.com/office/drawing/2014/chart" uri="{C3380CC4-5D6E-409C-BE32-E72D297353CC}">
              <c16:uniqueId val="{00000000-FD28-4856-8AD4-8B695B0265D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28-4856-8AD4-8B695B0265D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32-4572-9230-99F48DF5345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32-4572-9230-99F48DF5345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37-4A2B-83F3-76E125D6068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37-4A2B-83F3-76E125D6068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4A-4206-B1AB-467F061AAFA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4A-4206-B1AB-467F061AAFA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33-4AAB-9382-B07299916C1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33-4AAB-9382-B07299916C1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211.26</c:v>
                </c:pt>
                <c:pt idx="1">
                  <c:v>287.13</c:v>
                </c:pt>
                <c:pt idx="2">
                  <c:v>719.46</c:v>
                </c:pt>
                <c:pt idx="3">
                  <c:v>511.44</c:v>
                </c:pt>
                <c:pt idx="4">
                  <c:v>469.63</c:v>
                </c:pt>
              </c:numCache>
            </c:numRef>
          </c:val>
          <c:extLst>
            <c:ext xmlns:c16="http://schemas.microsoft.com/office/drawing/2014/chart" uri="{C3380CC4-5D6E-409C-BE32-E72D297353CC}">
              <c16:uniqueId val="{00000000-7488-45AF-A1FF-0C1DDD4F738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721.43</c:v>
                </c:pt>
                <c:pt idx="1">
                  <c:v>685.34</c:v>
                </c:pt>
                <c:pt idx="2">
                  <c:v>684.74</c:v>
                </c:pt>
                <c:pt idx="3">
                  <c:v>654.91999999999996</c:v>
                </c:pt>
                <c:pt idx="4">
                  <c:v>654.71</c:v>
                </c:pt>
              </c:numCache>
            </c:numRef>
          </c:val>
          <c:smooth val="0"/>
          <c:extLst>
            <c:ext xmlns:c16="http://schemas.microsoft.com/office/drawing/2014/chart" uri="{C3380CC4-5D6E-409C-BE32-E72D297353CC}">
              <c16:uniqueId val="{00000001-7488-45AF-A1FF-0C1DDD4F738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65.27</c:v>
                </c:pt>
                <c:pt idx="1">
                  <c:v>66.98</c:v>
                </c:pt>
                <c:pt idx="2">
                  <c:v>60.33</c:v>
                </c:pt>
                <c:pt idx="3">
                  <c:v>61.86</c:v>
                </c:pt>
                <c:pt idx="4">
                  <c:v>60.16</c:v>
                </c:pt>
              </c:numCache>
            </c:numRef>
          </c:val>
          <c:extLst>
            <c:ext xmlns:c16="http://schemas.microsoft.com/office/drawing/2014/chart" uri="{C3380CC4-5D6E-409C-BE32-E72D297353CC}">
              <c16:uniqueId val="{00000000-B197-4798-97AE-4EFFD2313AE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59.3</c:v>
                </c:pt>
                <c:pt idx="1">
                  <c:v>59.83</c:v>
                </c:pt>
                <c:pt idx="2">
                  <c:v>65.33</c:v>
                </c:pt>
                <c:pt idx="3">
                  <c:v>65.39</c:v>
                </c:pt>
                <c:pt idx="4">
                  <c:v>65.37</c:v>
                </c:pt>
              </c:numCache>
            </c:numRef>
          </c:val>
          <c:smooth val="0"/>
          <c:extLst>
            <c:ext xmlns:c16="http://schemas.microsoft.com/office/drawing/2014/chart" uri="{C3380CC4-5D6E-409C-BE32-E72D297353CC}">
              <c16:uniqueId val="{00000001-B197-4798-97AE-4EFFD2313AE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231.96</c:v>
                </c:pt>
                <c:pt idx="1">
                  <c:v>220.6</c:v>
                </c:pt>
                <c:pt idx="2">
                  <c:v>242.43</c:v>
                </c:pt>
                <c:pt idx="3">
                  <c:v>246.96</c:v>
                </c:pt>
                <c:pt idx="4">
                  <c:v>250.34</c:v>
                </c:pt>
              </c:numCache>
            </c:numRef>
          </c:val>
          <c:extLst>
            <c:ext xmlns:c16="http://schemas.microsoft.com/office/drawing/2014/chart" uri="{C3380CC4-5D6E-409C-BE32-E72D297353CC}">
              <c16:uniqueId val="{00000000-5011-454E-844B-3B5E709BA71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248.14</c:v>
                </c:pt>
                <c:pt idx="1">
                  <c:v>246.66</c:v>
                </c:pt>
                <c:pt idx="2">
                  <c:v>227.43</c:v>
                </c:pt>
                <c:pt idx="3">
                  <c:v>230.88</c:v>
                </c:pt>
                <c:pt idx="4">
                  <c:v>228.99</c:v>
                </c:pt>
              </c:numCache>
            </c:numRef>
          </c:val>
          <c:smooth val="0"/>
          <c:extLst>
            <c:ext xmlns:c16="http://schemas.microsoft.com/office/drawing/2014/chart" uri="{C3380CC4-5D6E-409C-BE32-E72D297353CC}">
              <c16:uniqueId val="{00000001-5011-454E-844B-3B5E709BA71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64" zoomScaleNormal="100" workbookViewId="0">
      <selection activeCell="BJ36" sqref="BJ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滋賀県　長浜市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117892</v>
      </c>
      <c r="AM8" s="69"/>
      <c r="AN8" s="69"/>
      <c r="AO8" s="69"/>
      <c r="AP8" s="69"/>
      <c r="AQ8" s="69"/>
      <c r="AR8" s="69"/>
      <c r="AS8" s="69"/>
      <c r="AT8" s="68">
        <f>データ!T6</f>
        <v>681.02</v>
      </c>
      <c r="AU8" s="68"/>
      <c r="AV8" s="68"/>
      <c r="AW8" s="68"/>
      <c r="AX8" s="68"/>
      <c r="AY8" s="68"/>
      <c r="AZ8" s="68"/>
      <c r="BA8" s="68"/>
      <c r="BB8" s="68">
        <f>データ!U6</f>
        <v>173.11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18.579999999999998</v>
      </c>
      <c r="Q10" s="68"/>
      <c r="R10" s="68"/>
      <c r="S10" s="68"/>
      <c r="T10" s="68"/>
      <c r="U10" s="68"/>
      <c r="V10" s="68"/>
      <c r="W10" s="68">
        <f>データ!Q6</f>
        <v>87.69</v>
      </c>
      <c r="X10" s="68"/>
      <c r="Y10" s="68"/>
      <c r="Z10" s="68"/>
      <c r="AA10" s="68"/>
      <c r="AB10" s="68"/>
      <c r="AC10" s="68"/>
      <c r="AD10" s="69">
        <f>データ!R6</f>
        <v>2780</v>
      </c>
      <c r="AE10" s="69"/>
      <c r="AF10" s="69"/>
      <c r="AG10" s="69"/>
      <c r="AH10" s="69"/>
      <c r="AI10" s="69"/>
      <c r="AJ10" s="69"/>
      <c r="AK10" s="2"/>
      <c r="AL10" s="69">
        <f>データ!V6</f>
        <v>21811</v>
      </c>
      <c r="AM10" s="69"/>
      <c r="AN10" s="69"/>
      <c r="AO10" s="69"/>
      <c r="AP10" s="69"/>
      <c r="AQ10" s="69"/>
      <c r="AR10" s="69"/>
      <c r="AS10" s="69"/>
      <c r="AT10" s="68">
        <f>データ!W6</f>
        <v>15.3</v>
      </c>
      <c r="AU10" s="68"/>
      <c r="AV10" s="68"/>
      <c r="AW10" s="68"/>
      <c r="AX10" s="68"/>
      <c r="AY10" s="68"/>
      <c r="AZ10" s="68"/>
      <c r="BA10" s="68"/>
      <c r="BB10" s="68">
        <f>データ!X6</f>
        <v>1425.56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118</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90" t="s">
        <v>116</v>
      </c>
      <c r="BM66" s="91"/>
      <c r="BN66" s="91"/>
      <c r="BO66" s="91"/>
      <c r="BP66" s="91"/>
      <c r="BQ66" s="91"/>
      <c r="BR66" s="91"/>
      <c r="BS66" s="91"/>
      <c r="BT66" s="91"/>
      <c r="BU66" s="91"/>
      <c r="BV66" s="91"/>
      <c r="BW66" s="91"/>
      <c r="BX66" s="91"/>
      <c r="BY66" s="91"/>
      <c r="BZ66" s="9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90"/>
      <c r="BM67" s="91"/>
      <c r="BN67" s="91"/>
      <c r="BO67" s="91"/>
      <c r="BP67" s="91"/>
      <c r="BQ67" s="91"/>
      <c r="BR67" s="91"/>
      <c r="BS67" s="91"/>
      <c r="BT67" s="91"/>
      <c r="BU67" s="91"/>
      <c r="BV67" s="91"/>
      <c r="BW67" s="91"/>
      <c r="BX67" s="91"/>
      <c r="BY67" s="91"/>
      <c r="BZ67" s="9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90"/>
      <c r="BM68" s="91"/>
      <c r="BN68" s="91"/>
      <c r="BO68" s="91"/>
      <c r="BP68" s="91"/>
      <c r="BQ68" s="91"/>
      <c r="BR68" s="91"/>
      <c r="BS68" s="91"/>
      <c r="BT68" s="91"/>
      <c r="BU68" s="91"/>
      <c r="BV68" s="91"/>
      <c r="BW68" s="91"/>
      <c r="BX68" s="91"/>
      <c r="BY68" s="91"/>
      <c r="BZ68" s="9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90"/>
      <c r="BM69" s="91"/>
      <c r="BN69" s="91"/>
      <c r="BO69" s="91"/>
      <c r="BP69" s="91"/>
      <c r="BQ69" s="91"/>
      <c r="BR69" s="91"/>
      <c r="BS69" s="91"/>
      <c r="BT69" s="91"/>
      <c r="BU69" s="91"/>
      <c r="BV69" s="91"/>
      <c r="BW69" s="91"/>
      <c r="BX69" s="91"/>
      <c r="BY69" s="91"/>
      <c r="BZ69" s="9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90"/>
      <c r="BM70" s="91"/>
      <c r="BN70" s="91"/>
      <c r="BO70" s="91"/>
      <c r="BP70" s="91"/>
      <c r="BQ70" s="91"/>
      <c r="BR70" s="91"/>
      <c r="BS70" s="91"/>
      <c r="BT70" s="91"/>
      <c r="BU70" s="91"/>
      <c r="BV70" s="91"/>
      <c r="BW70" s="91"/>
      <c r="BX70" s="91"/>
      <c r="BY70" s="91"/>
      <c r="BZ70" s="9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90"/>
      <c r="BM71" s="91"/>
      <c r="BN71" s="91"/>
      <c r="BO71" s="91"/>
      <c r="BP71" s="91"/>
      <c r="BQ71" s="91"/>
      <c r="BR71" s="91"/>
      <c r="BS71" s="91"/>
      <c r="BT71" s="91"/>
      <c r="BU71" s="91"/>
      <c r="BV71" s="91"/>
      <c r="BW71" s="91"/>
      <c r="BX71" s="91"/>
      <c r="BY71" s="91"/>
      <c r="BZ71" s="9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90"/>
      <c r="BM72" s="91"/>
      <c r="BN72" s="91"/>
      <c r="BO72" s="91"/>
      <c r="BP72" s="91"/>
      <c r="BQ72" s="91"/>
      <c r="BR72" s="91"/>
      <c r="BS72" s="91"/>
      <c r="BT72" s="91"/>
      <c r="BU72" s="91"/>
      <c r="BV72" s="91"/>
      <c r="BW72" s="91"/>
      <c r="BX72" s="91"/>
      <c r="BY72" s="91"/>
      <c r="BZ72" s="9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90"/>
      <c r="BM73" s="91"/>
      <c r="BN73" s="91"/>
      <c r="BO73" s="91"/>
      <c r="BP73" s="91"/>
      <c r="BQ73" s="91"/>
      <c r="BR73" s="91"/>
      <c r="BS73" s="91"/>
      <c r="BT73" s="91"/>
      <c r="BU73" s="91"/>
      <c r="BV73" s="91"/>
      <c r="BW73" s="91"/>
      <c r="BX73" s="91"/>
      <c r="BY73" s="91"/>
      <c r="BZ73" s="9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90"/>
      <c r="BM74" s="91"/>
      <c r="BN74" s="91"/>
      <c r="BO74" s="91"/>
      <c r="BP74" s="91"/>
      <c r="BQ74" s="91"/>
      <c r="BR74" s="91"/>
      <c r="BS74" s="91"/>
      <c r="BT74" s="91"/>
      <c r="BU74" s="91"/>
      <c r="BV74" s="91"/>
      <c r="BW74" s="91"/>
      <c r="BX74" s="91"/>
      <c r="BY74" s="91"/>
      <c r="BZ74" s="9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90"/>
      <c r="BM75" s="91"/>
      <c r="BN75" s="91"/>
      <c r="BO75" s="91"/>
      <c r="BP75" s="91"/>
      <c r="BQ75" s="91"/>
      <c r="BR75" s="91"/>
      <c r="BS75" s="91"/>
      <c r="BT75" s="91"/>
      <c r="BU75" s="91"/>
      <c r="BV75" s="91"/>
      <c r="BW75" s="91"/>
      <c r="BX75" s="91"/>
      <c r="BY75" s="91"/>
      <c r="BZ75" s="9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90"/>
      <c r="BM76" s="91"/>
      <c r="BN76" s="91"/>
      <c r="BO76" s="91"/>
      <c r="BP76" s="91"/>
      <c r="BQ76" s="91"/>
      <c r="BR76" s="91"/>
      <c r="BS76" s="91"/>
      <c r="BT76" s="91"/>
      <c r="BU76" s="91"/>
      <c r="BV76" s="91"/>
      <c r="BW76" s="91"/>
      <c r="BX76" s="91"/>
      <c r="BY76" s="91"/>
      <c r="BZ76" s="9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90"/>
      <c r="BM77" s="91"/>
      <c r="BN77" s="91"/>
      <c r="BO77" s="91"/>
      <c r="BP77" s="91"/>
      <c r="BQ77" s="91"/>
      <c r="BR77" s="91"/>
      <c r="BS77" s="91"/>
      <c r="BT77" s="91"/>
      <c r="BU77" s="91"/>
      <c r="BV77" s="91"/>
      <c r="BW77" s="91"/>
      <c r="BX77" s="91"/>
      <c r="BY77" s="91"/>
      <c r="BZ77" s="9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90"/>
      <c r="BM78" s="91"/>
      <c r="BN78" s="91"/>
      <c r="BO78" s="91"/>
      <c r="BP78" s="91"/>
      <c r="BQ78" s="91"/>
      <c r="BR78" s="91"/>
      <c r="BS78" s="91"/>
      <c r="BT78" s="91"/>
      <c r="BU78" s="91"/>
      <c r="BV78" s="91"/>
      <c r="BW78" s="91"/>
      <c r="BX78" s="91"/>
      <c r="BY78" s="91"/>
      <c r="BZ78" s="9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90"/>
      <c r="BM79" s="91"/>
      <c r="BN79" s="91"/>
      <c r="BO79" s="91"/>
      <c r="BP79" s="91"/>
      <c r="BQ79" s="91"/>
      <c r="BR79" s="91"/>
      <c r="BS79" s="91"/>
      <c r="BT79" s="91"/>
      <c r="BU79" s="91"/>
      <c r="BV79" s="91"/>
      <c r="BW79" s="91"/>
      <c r="BX79" s="91"/>
      <c r="BY79" s="91"/>
      <c r="BZ79" s="9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90"/>
      <c r="BM80" s="91"/>
      <c r="BN80" s="91"/>
      <c r="BO80" s="91"/>
      <c r="BP80" s="91"/>
      <c r="BQ80" s="91"/>
      <c r="BR80" s="91"/>
      <c r="BS80" s="91"/>
      <c r="BT80" s="91"/>
      <c r="BU80" s="91"/>
      <c r="BV80" s="91"/>
      <c r="BW80" s="91"/>
      <c r="BX80" s="91"/>
      <c r="BY80" s="91"/>
      <c r="BZ80" s="9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90"/>
      <c r="BM81" s="91"/>
      <c r="BN81" s="91"/>
      <c r="BO81" s="91"/>
      <c r="BP81" s="91"/>
      <c r="BQ81" s="91"/>
      <c r="BR81" s="91"/>
      <c r="BS81" s="91"/>
      <c r="BT81" s="91"/>
      <c r="BU81" s="91"/>
      <c r="BV81" s="91"/>
      <c r="BW81" s="91"/>
      <c r="BX81" s="91"/>
      <c r="BY81" s="91"/>
      <c r="BZ81" s="9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3"/>
      <c r="BM82" s="94"/>
      <c r="BN82" s="94"/>
      <c r="BO82" s="94"/>
      <c r="BP82" s="94"/>
      <c r="BQ82" s="94"/>
      <c r="BR82" s="94"/>
      <c r="BS82" s="94"/>
      <c r="BT82" s="94"/>
      <c r="BU82" s="94"/>
      <c r="BV82" s="94"/>
      <c r="BW82" s="94"/>
      <c r="BX82" s="94"/>
      <c r="BY82" s="94"/>
      <c r="BZ82" s="95"/>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ikRDQshbio5Sv8nIgUC8SE84mTmjlQX6QDvMceF/SFtff0m4bRggyHT3jMq2ZIvvaG1MoktILEnJNtEFTuzEpg==" saltValue="NfS6GArnW8oJu5ZwTt7+T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252034</v>
      </c>
      <c r="D6" s="33">
        <f t="shared" si="3"/>
        <v>47</v>
      </c>
      <c r="E6" s="33">
        <f t="shared" si="3"/>
        <v>17</v>
      </c>
      <c r="F6" s="33">
        <f t="shared" si="3"/>
        <v>5</v>
      </c>
      <c r="G6" s="33">
        <f t="shared" si="3"/>
        <v>0</v>
      </c>
      <c r="H6" s="33" t="str">
        <f t="shared" si="3"/>
        <v>滋賀県　長浜市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18.579999999999998</v>
      </c>
      <c r="Q6" s="34">
        <f t="shared" si="3"/>
        <v>87.69</v>
      </c>
      <c r="R6" s="34">
        <f t="shared" si="3"/>
        <v>2780</v>
      </c>
      <c r="S6" s="34">
        <f t="shared" si="3"/>
        <v>117892</v>
      </c>
      <c r="T6" s="34">
        <f t="shared" si="3"/>
        <v>681.02</v>
      </c>
      <c r="U6" s="34">
        <f t="shared" si="3"/>
        <v>173.11</v>
      </c>
      <c r="V6" s="34">
        <f t="shared" si="3"/>
        <v>21811</v>
      </c>
      <c r="W6" s="34">
        <f t="shared" si="3"/>
        <v>15.3</v>
      </c>
      <c r="X6" s="34">
        <f t="shared" si="3"/>
        <v>1425.56</v>
      </c>
      <c r="Y6" s="35">
        <f>IF(Y7="",NA(),Y7)</f>
        <v>79.55</v>
      </c>
      <c r="Z6" s="35">
        <f t="shared" ref="Z6:AH6" si="4">IF(Z7="",NA(),Z7)</f>
        <v>80.66</v>
      </c>
      <c r="AA6" s="35">
        <f t="shared" si="4"/>
        <v>82.56</v>
      </c>
      <c r="AB6" s="35">
        <f t="shared" si="4"/>
        <v>85.5</v>
      </c>
      <c r="AC6" s="35">
        <f t="shared" si="4"/>
        <v>85.73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211.26</v>
      </c>
      <c r="BG6" s="35">
        <f t="shared" ref="BG6:BO6" si="7">IF(BG7="",NA(),BG7)</f>
        <v>287.13</v>
      </c>
      <c r="BH6" s="35">
        <f t="shared" si="7"/>
        <v>719.46</v>
      </c>
      <c r="BI6" s="35">
        <f t="shared" si="7"/>
        <v>511.44</v>
      </c>
      <c r="BJ6" s="35">
        <f t="shared" si="7"/>
        <v>469.63</v>
      </c>
      <c r="BK6" s="35">
        <f t="shared" si="7"/>
        <v>721.43</v>
      </c>
      <c r="BL6" s="35">
        <f t="shared" si="7"/>
        <v>685.34</v>
      </c>
      <c r="BM6" s="35">
        <f t="shared" si="7"/>
        <v>684.74</v>
      </c>
      <c r="BN6" s="35">
        <f t="shared" si="7"/>
        <v>654.91999999999996</v>
      </c>
      <c r="BO6" s="35">
        <f t="shared" si="7"/>
        <v>654.71</v>
      </c>
      <c r="BP6" s="34" t="str">
        <f>IF(BP7="","",IF(BP7="-","【-】","【"&amp;SUBSTITUTE(TEXT(BP7,"#,##0.00"),"-","△")&amp;"】"))</f>
        <v>【765.47】</v>
      </c>
      <c r="BQ6" s="35">
        <f>IF(BQ7="",NA(),BQ7)</f>
        <v>65.27</v>
      </c>
      <c r="BR6" s="35">
        <f t="shared" ref="BR6:BZ6" si="8">IF(BR7="",NA(),BR7)</f>
        <v>66.98</v>
      </c>
      <c r="BS6" s="35">
        <f t="shared" si="8"/>
        <v>60.33</v>
      </c>
      <c r="BT6" s="35">
        <f t="shared" si="8"/>
        <v>61.86</v>
      </c>
      <c r="BU6" s="35">
        <f t="shared" si="8"/>
        <v>60.16</v>
      </c>
      <c r="BV6" s="35">
        <f t="shared" si="8"/>
        <v>59.3</v>
      </c>
      <c r="BW6" s="35">
        <f t="shared" si="8"/>
        <v>59.83</v>
      </c>
      <c r="BX6" s="35">
        <f t="shared" si="8"/>
        <v>65.33</v>
      </c>
      <c r="BY6" s="35">
        <f t="shared" si="8"/>
        <v>65.39</v>
      </c>
      <c r="BZ6" s="35">
        <f t="shared" si="8"/>
        <v>65.37</v>
      </c>
      <c r="CA6" s="34" t="str">
        <f>IF(CA7="","",IF(CA7="-","【-】","【"&amp;SUBSTITUTE(TEXT(CA7,"#,##0.00"),"-","△")&amp;"】"))</f>
        <v>【59.59】</v>
      </c>
      <c r="CB6" s="35">
        <f>IF(CB7="",NA(),CB7)</f>
        <v>231.96</v>
      </c>
      <c r="CC6" s="35">
        <f t="shared" ref="CC6:CK6" si="9">IF(CC7="",NA(),CC7)</f>
        <v>220.6</v>
      </c>
      <c r="CD6" s="35">
        <f t="shared" si="9"/>
        <v>242.43</v>
      </c>
      <c r="CE6" s="35">
        <f t="shared" si="9"/>
        <v>246.96</v>
      </c>
      <c r="CF6" s="35">
        <f t="shared" si="9"/>
        <v>250.34</v>
      </c>
      <c r="CG6" s="35">
        <f t="shared" si="9"/>
        <v>248.14</v>
      </c>
      <c r="CH6" s="35">
        <f t="shared" si="9"/>
        <v>246.66</v>
      </c>
      <c r="CI6" s="35">
        <f t="shared" si="9"/>
        <v>227.43</v>
      </c>
      <c r="CJ6" s="35">
        <f t="shared" si="9"/>
        <v>230.88</v>
      </c>
      <c r="CK6" s="35">
        <f t="shared" si="9"/>
        <v>228.99</v>
      </c>
      <c r="CL6" s="34" t="str">
        <f>IF(CL7="","",IF(CL7="-","【-】","【"&amp;SUBSTITUTE(TEXT(CL7,"#,##0.00"),"-","△")&amp;"】"))</f>
        <v>【257.86】</v>
      </c>
      <c r="CM6" s="35">
        <f>IF(CM7="",NA(),CM7)</f>
        <v>62.18</v>
      </c>
      <c r="CN6" s="35">
        <f t="shared" ref="CN6:CV6" si="10">IF(CN7="",NA(),CN7)</f>
        <v>61.9</v>
      </c>
      <c r="CO6" s="35">
        <f t="shared" si="10"/>
        <v>61.97</v>
      </c>
      <c r="CP6" s="35">
        <f t="shared" si="10"/>
        <v>60.85</v>
      </c>
      <c r="CQ6" s="35">
        <f t="shared" si="10"/>
        <v>57.63</v>
      </c>
      <c r="CR6" s="35">
        <f t="shared" si="10"/>
        <v>57.3</v>
      </c>
      <c r="CS6" s="35">
        <f t="shared" si="10"/>
        <v>56</v>
      </c>
      <c r="CT6" s="35">
        <f t="shared" si="10"/>
        <v>56.01</v>
      </c>
      <c r="CU6" s="35">
        <f t="shared" si="10"/>
        <v>56.72</v>
      </c>
      <c r="CV6" s="35">
        <f t="shared" si="10"/>
        <v>54.06</v>
      </c>
      <c r="CW6" s="34" t="str">
        <f>IF(CW7="","",IF(CW7="-","【-】","【"&amp;SUBSTITUTE(TEXT(CW7,"#,##0.00"),"-","△")&amp;"】"))</f>
        <v>【51.30】</v>
      </c>
      <c r="CX6" s="35">
        <f>IF(CX7="",NA(),CX7)</f>
        <v>96.43</v>
      </c>
      <c r="CY6" s="35">
        <f t="shared" ref="CY6:DG6" si="11">IF(CY7="",NA(),CY7)</f>
        <v>96.58</v>
      </c>
      <c r="CZ6" s="35">
        <f t="shared" si="11"/>
        <v>96.59</v>
      </c>
      <c r="DA6" s="35">
        <f t="shared" si="11"/>
        <v>96.53</v>
      </c>
      <c r="DB6" s="35">
        <f t="shared" si="11"/>
        <v>96.49</v>
      </c>
      <c r="DC6" s="35">
        <f t="shared" si="11"/>
        <v>89.43</v>
      </c>
      <c r="DD6" s="35">
        <f t="shared" si="11"/>
        <v>89.51</v>
      </c>
      <c r="DE6" s="35">
        <f t="shared" si="11"/>
        <v>89.77</v>
      </c>
      <c r="DF6" s="35">
        <f t="shared" si="11"/>
        <v>90.04</v>
      </c>
      <c r="DG6" s="35">
        <f t="shared" si="11"/>
        <v>90.11</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0.44</v>
      </c>
      <c r="EM6" s="35">
        <f t="shared" si="14"/>
        <v>0.04</v>
      </c>
      <c r="EN6" s="35">
        <f t="shared" si="14"/>
        <v>0.02</v>
      </c>
      <c r="EO6" s="34" t="str">
        <f>IF(EO7="","",IF(EO7="-","【-】","【"&amp;SUBSTITUTE(TEXT(EO7,"#,##0.00"),"-","△")&amp;"】"))</f>
        <v>【0.02】</v>
      </c>
    </row>
    <row r="7" spans="1:145" s="36" customFormat="1" x14ac:dyDescent="0.15">
      <c r="A7" s="28"/>
      <c r="B7" s="37">
        <v>2019</v>
      </c>
      <c r="C7" s="37">
        <v>252034</v>
      </c>
      <c r="D7" s="37">
        <v>47</v>
      </c>
      <c r="E7" s="37">
        <v>17</v>
      </c>
      <c r="F7" s="37">
        <v>5</v>
      </c>
      <c r="G7" s="37">
        <v>0</v>
      </c>
      <c r="H7" s="37" t="s">
        <v>98</v>
      </c>
      <c r="I7" s="37" t="s">
        <v>99</v>
      </c>
      <c r="J7" s="37" t="s">
        <v>100</v>
      </c>
      <c r="K7" s="37" t="s">
        <v>101</v>
      </c>
      <c r="L7" s="37" t="s">
        <v>102</v>
      </c>
      <c r="M7" s="37" t="s">
        <v>103</v>
      </c>
      <c r="N7" s="38" t="s">
        <v>104</v>
      </c>
      <c r="O7" s="38" t="s">
        <v>105</v>
      </c>
      <c r="P7" s="38">
        <v>18.579999999999998</v>
      </c>
      <c r="Q7" s="38">
        <v>87.69</v>
      </c>
      <c r="R7" s="38">
        <v>2780</v>
      </c>
      <c r="S7" s="38">
        <v>117892</v>
      </c>
      <c r="T7" s="38">
        <v>681.02</v>
      </c>
      <c r="U7" s="38">
        <v>173.11</v>
      </c>
      <c r="V7" s="38">
        <v>21811</v>
      </c>
      <c r="W7" s="38">
        <v>15.3</v>
      </c>
      <c r="X7" s="38">
        <v>1425.56</v>
      </c>
      <c r="Y7" s="38">
        <v>79.55</v>
      </c>
      <c r="Z7" s="38">
        <v>80.66</v>
      </c>
      <c r="AA7" s="38">
        <v>82.56</v>
      </c>
      <c r="AB7" s="38">
        <v>85.5</v>
      </c>
      <c r="AC7" s="38">
        <v>85.73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211.26</v>
      </c>
      <c r="BG7" s="38">
        <v>287.13</v>
      </c>
      <c r="BH7" s="38">
        <v>719.46</v>
      </c>
      <c r="BI7" s="38">
        <v>511.44</v>
      </c>
      <c r="BJ7" s="38">
        <v>469.63</v>
      </c>
      <c r="BK7" s="38">
        <v>721.43</v>
      </c>
      <c r="BL7" s="38">
        <v>685.34</v>
      </c>
      <c r="BM7" s="38">
        <v>684.74</v>
      </c>
      <c r="BN7" s="38">
        <v>654.91999999999996</v>
      </c>
      <c r="BO7" s="38">
        <v>654.71</v>
      </c>
      <c r="BP7" s="38">
        <v>765.47</v>
      </c>
      <c r="BQ7" s="38">
        <v>65.27</v>
      </c>
      <c r="BR7" s="38">
        <v>66.98</v>
      </c>
      <c r="BS7" s="38">
        <v>60.33</v>
      </c>
      <c r="BT7" s="38">
        <v>61.86</v>
      </c>
      <c r="BU7" s="38">
        <v>60.16</v>
      </c>
      <c r="BV7" s="38">
        <v>59.3</v>
      </c>
      <c r="BW7" s="38">
        <v>59.83</v>
      </c>
      <c r="BX7" s="38">
        <v>65.33</v>
      </c>
      <c r="BY7" s="38">
        <v>65.39</v>
      </c>
      <c r="BZ7" s="38">
        <v>65.37</v>
      </c>
      <c r="CA7" s="38">
        <v>59.59</v>
      </c>
      <c r="CB7" s="38">
        <v>231.96</v>
      </c>
      <c r="CC7" s="38">
        <v>220.6</v>
      </c>
      <c r="CD7" s="38">
        <v>242.43</v>
      </c>
      <c r="CE7" s="38">
        <v>246.96</v>
      </c>
      <c r="CF7" s="38">
        <v>250.34</v>
      </c>
      <c r="CG7" s="38">
        <v>248.14</v>
      </c>
      <c r="CH7" s="38">
        <v>246.66</v>
      </c>
      <c r="CI7" s="38">
        <v>227.43</v>
      </c>
      <c r="CJ7" s="38">
        <v>230.88</v>
      </c>
      <c r="CK7" s="38">
        <v>228.99</v>
      </c>
      <c r="CL7" s="38">
        <v>257.86</v>
      </c>
      <c r="CM7" s="38">
        <v>62.18</v>
      </c>
      <c r="CN7" s="38">
        <v>61.9</v>
      </c>
      <c r="CO7" s="38">
        <v>61.97</v>
      </c>
      <c r="CP7" s="38">
        <v>60.85</v>
      </c>
      <c r="CQ7" s="38">
        <v>57.63</v>
      </c>
      <c r="CR7" s="38">
        <v>57.3</v>
      </c>
      <c r="CS7" s="38">
        <v>56</v>
      </c>
      <c r="CT7" s="38">
        <v>56.01</v>
      </c>
      <c r="CU7" s="38">
        <v>56.72</v>
      </c>
      <c r="CV7" s="38">
        <v>54.06</v>
      </c>
      <c r="CW7" s="38">
        <v>51.3</v>
      </c>
      <c r="CX7" s="38">
        <v>96.43</v>
      </c>
      <c r="CY7" s="38">
        <v>96.58</v>
      </c>
      <c r="CZ7" s="38">
        <v>96.59</v>
      </c>
      <c r="DA7" s="38">
        <v>96.53</v>
      </c>
      <c r="DB7" s="38">
        <v>96.49</v>
      </c>
      <c r="DC7" s="38">
        <v>89.43</v>
      </c>
      <c r="DD7" s="38">
        <v>89.51</v>
      </c>
      <c r="DE7" s="38">
        <v>89.77</v>
      </c>
      <c r="DF7" s="38">
        <v>90.04</v>
      </c>
      <c r="DG7" s="38">
        <v>90.11</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0.44</v>
      </c>
      <c r="EM7" s="38">
        <v>0.04</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木下 篤</cp:lastModifiedBy>
  <dcterms:created xsi:type="dcterms:W3CDTF">2020-12-04T03:05:48Z</dcterms:created>
  <dcterms:modified xsi:type="dcterms:W3CDTF">2021-01-14T05:45:16Z</dcterms:modified>
  <cp:category/>
</cp:coreProperties>
</file>