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04\上下水道総務課\30 上水道総務係\20 経理\経営比較分析表\案\R2\"/>
    </mc:Choice>
  </mc:AlternateContent>
  <workbookProtection workbookAlgorithmName="SHA-512" workbookHashValue="6Iq1kzHam2gLfaKHfqsAyCwRCFH5Ew03XSn/ILu2Ces+0EaZO9MTKW5OHfK1Pqvg4o7IwoZMLQjgqC06YnuLcA==" workbookSaltValue="Bo1zFaxJMoL4f9HWSoA5e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<sst xmlns="http://schemas.openxmlformats.org/spreadsheetml/2006/main" count="228" uniqueCount="113">
  <si>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</si>
  <si>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</si>
  <si>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</si>
  <si>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</si>
  <si>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</si>
  <si>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</si>
  <si>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</si>
  <si>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</si>
  <si>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</si>
  <si>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</si>
  <si>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</si>
  <si>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</si>
  <si>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</si>
  <si>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</si>
  <si>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</si>
  <si>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</si>
  <si>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</si>
  <si>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</si>
  <si>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</si>
  <si>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</si>
  <si>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</si>
  <si>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</si>
  <si>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</si>
  <si>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</si>
  <si>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</si>
  <si>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</si>
  <si>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</si>
  <si>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</si>
  <si>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</si>
  <si>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</si>
  <si>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</si>
  <si>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</si>
  <si>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</si>
  <si>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</si>
  <si>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</si>
  <si>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</si>
  <si>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</si>
  <si>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</si>
  <si>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</si>
  <si>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</si>
  <si>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</si>
  <si>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</si>
  <si>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</si>
  <si>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</si>
  <si>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</si>
  <si>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</si>
  <si>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</si>
  <si>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</si>
  <si>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</si>
  <si>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</si>
  <si>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</si>
  <si>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</si>
  <si>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</si>
  <si>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</si>
  <si>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</si>
  <si>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</si>
  <si>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</si>
  <si>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</si>
  <si>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</si>
  <si>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</si>
  <si>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</si>
  <si>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</si>
  <si>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</si>
  <si>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</si>
  <si>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</si>
  <si>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</si>
  <si>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</si>
  <si>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</si>
  <si>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</si>
  <si>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</si>
  <si>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</si>
  <si>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</si>
  <si>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</si>
  <si>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</si>
  <si>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</si>
  <si>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</si>
  <si>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</si>
  <si>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</si>
  <si>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</si>
  <si>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</si>
  <si>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</si>
  <si>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</si>
  <si>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</si>
  <si>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</si>
  <si>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</si>
  <si>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</si>
  <si>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</si>
  <si>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</si>
  <si>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</si>
  <si>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</si>
  <si>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</si>
  <si>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</si>
  <si>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</si>
  <si>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</si>
  <si>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</si>
  <si>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</si>
  <si>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</si>
  <si>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</si>
  <si>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</si>
  <si>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</si>
  <si>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</si>
  <si>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</si>
  <si>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</si>
  <si>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</si>
  <si>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</si>
  <si>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</si>
  <si>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</si>
  <si>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</si>
  <si>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</si>
  <si>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</si>
  <si>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施設の老朽度を示す①有形固定資産減価償却率および②管路経年化率は、類似団体より低い値であるものの、有形固定資産減価償却率は増加傾向にある。管路経年化率は類似団体の増加率よりも低く良好に見えるが、本市水道では、管路およびそれ以外の施設においても今後数十年で急激に経年化資産が増加することが予想されているため、施設の健全性を保つための対策が必要である。また③管路更新率は、類似団体より高くなっていますが、現在の更新ペースでは、将来、管路事故や漏水等が発生する懸念があるため、管路状況、修繕記録、漏水調査結果等を解析し、精度の高いアセットマネジメント(資産管理)を行い、効果的な管路更新を進める必要がある。</t>
    <rPh sb="49" eb="51">
      <t>ユウケイ</t>
    </rPh>
    <rPh sb="51" eb="53">
      <t>コテイ</t>
    </rPh>
    <rPh sb="53" eb="55">
      <t>シサン</t>
    </rPh>
    <rPh sb="55" eb="57">
      <t>ゲンカ</t>
    </rPh>
    <rPh sb="57" eb="59">
      <t>ショウキャク</t>
    </rPh>
    <rPh sb="59" eb="60">
      <t>リツ</t>
    </rPh>
    <rPh sb="61" eb="63">
      <t>ゾウカ</t>
    </rPh>
    <rPh sb="190" eb="191">
      <t>タカ</t>
    </rPh>
    <phoneticPr fontId="4"/>
  </si>
  <si>
    <t xml:space="preserve">現時点での経営は比較的健全な状況にある。ただし、施設の利用率は類似団体に比べ低くなっており、さらに今後、老朽化した施設が大量に更新時期をむかえることから、経費の節減を実施しつつ、必要な財源を確保し、効率的な施設形態を構築する必要がある。
具体的には、施設の適正な規模を検討しつつ計画的に更新を実施することとなるが、平成28年度に策定した水道事業ビジョンや第3期中期経営計画（経営戦略）による一貫した考えのもと、長期的な視点に立って施設整備を進めていく。
</t>
    <rPh sb="157" eb="159">
      <t>ヘイセイ</t>
    </rPh>
    <rPh sb="161" eb="163">
      <t>ネンド</t>
    </rPh>
    <rPh sb="164" eb="166">
      <t>サクテイ</t>
    </rPh>
    <phoneticPr fontId="4"/>
  </si>
  <si>
    <t xml:space="preserve">[健全性]
収支状況を示す①経常収支比率や⑤料金回収率については、平成26年度より減少傾向にあり、経常収支比率は類似団体と比べて若干低くなっているものの100％を上回っており健全性は維持できている。また支払能力を示す③流動比率についても類似団体を上回り、②累積欠損金比率もゼロを維持していることから、現時点において経営は良好と言える。
④企業債残高対給水収益比率は類似団体より高くなっており、今後も金利の動向および施設の更新の必要性を考慮しながら、企業債残高の適正な管理を行う必要がある。
[効率性]
類似団体と比べて⑥給水原価は低くなっており、費用の効率性は良好と言える。⑦施設利用率については類似団体より低くなっているが、地下水の取水能力が低下しており今後は適正な能力での施設更新を検討している。⑧有収率については、積極的な漏水調査を行っているものの、類似団体と比べて低いことから、今後も引き続き効率性を上げる対策が必要である。
</t>
    <rPh sb="33" eb="35">
      <t>ヘイセイ</t>
    </rPh>
    <rPh sb="37" eb="39">
      <t>ネンド</t>
    </rPh>
    <rPh sb="41" eb="43">
      <t>ゲンショウ</t>
    </rPh>
    <rPh sb="43" eb="45">
      <t>ケイコウ</t>
    </rPh>
    <rPh sb="49" eb="51">
      <t>ケイジョウ</t>
    </rPh>
    <rPh sb="51" eb="53">
      <t>シュウシ</t>
    </rPh>
    <rPh sb="53" eb="55">
      <t>ヒリツ</t>
    </rPh>
    <rPh sb="61" eb="62">
      <t>クラ</t>
    </rPh>
    <rPh sb="64" eb="66">
      <t>ジャッカン</t>
    </rPh>
    <rPh sb="66" eb="67">
      <t>ヒク</t>
    </rPh>
    <rPh sb="238" eb="240">
      <t>ヒツヨウ</t>
    </rPh>
    <rPh sb="360" eb="363">
      <t>セッキョクテキ</t>
    </rPh>
    <rPh sb="364" eb="366">
      <t>ロウスイ</t>
    </rPh>
    <rPh sb="366" eb="368">
      <t>チョウサ</t>
    </rPh>
    <rPh sb="369" eb="370">
      <t>オコナ</t>
    </rPh>
    <rPh sb="378" eb="380">
      <t>ルイジ</t>
    </rPh>
    <rPh sb="380" eb="382">
      <t>ダンタイ</t>
    </rPh>
    <rPh sb="383" eb="384">
      <t>クラ</t>
    </rPh>
    <rPh sb="386" eb="387">
      <t>ヒク</t>
    </rPh>
    <rPh sb="393" eb="395">
      <t>コンゴ</t>
    </rPh>
    <rPh sb="396" eb="397">
      <t>ヒ</t>
    </rPh>
    <rPh sb="398" eb="399">
      <t>ツヅ</t>
    </rPh>
    <rPh sb="400" eb="403">
      <t>コウリツセイ</t>
    </rPh>
    <rPh sb="404" eb="405">
      <t>ア</t>
    </rPh>
    <rPh sb="407" eb="409">
      <t>タイサク</t>
    </rPh>
    <rPh sb="410" eb="4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</si>
</sst>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0.54</c:v>
                </c:pt>
                <c:pt idx="1">
                  <c:v>0.69</c:v>
                </c:pt>
                <c:pt idx="2">
                  <c:v>0.71</c:v>
                </c:pt>
                <c:pt idx="3">
                  <c:v>0.88</c:v>
                </c:pt>
                <c:pt idx="4">
                  <c:v>0.73</c:v>
                </c:pt>
              </c:numCache>
            </c:numRef>
          </c:val>
          <c:extLst>
            <c:ext xmlns:c16="http://schemas.microsoft.com/office/drawing/2014/chart" uri="{C3380CC4-5D6E-409C-BE32-E72D297353CC}">
              <c16:uniqueId val="{00000000-CA2D-4DBF-8BBB-C0C85D38E86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CA2D-4DBF-8BBB-C0C85D38E86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57.27</c:v>
                </c:pt>
                <c:pt idx="1">
                  <c:v>57.46</c:v>
                </c:pt>
                <c:pt idx="2">
                  <c:v>56.41</c:v>
                </c:pt>
                <c:pt idx="3">
                  <c:v>57.37</c:v>
                </c:pt>
                <c:pt idx="4">
                  <c:v>56.09</c:v>
                </c:pt>
              </c:numCache>
            </c:numRef>
          </c:val>
          <c:extLst>
            <c:ext xmlns:c16="http://schemas.microsoft.com/office/drawing/2014/chart" uri="{C3380CC4-5D6E-409C-BE32-E72D297353CC}">
              <c16:uniqueId val="{00000000-35D8-443E-AA01-268F590003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35D8-443E-AA01-268F590003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87.17</c:v>
                </c:pt>
                <c:pt idx="1">
                  <c:v>87.3</c:v>
                </c:pt>
                <c:pt idx="2">
                  <c:v>89.16</c:v>
                </c:pt>
                <c:pt idx="3">
                  <c:v>87.26</c:v>
                </c:pt>
                <c:pt idx="4">
                  <c:v>88.84</c:v>
                </c:pt>
              </c:numCache>
            </c:numRef>
          </c:val>
          <c:extLst>
            <c:ext xmlns:c16="http://schemas.microsoft.com/office/drawing/2014/chart" uri="{C3380CC4-5D6E-409C-BE32-E72D297353CC}">
              <c16:uniqueId val="{00000000-8651-4BA5-A720-F8D85AB8589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8651-4BA5-A720-F8D85AB8589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124.84</c:v>
                </c:pt>
                <c:pt idx="1">
                  <c:v>121.2</c:v>
                </c:pt>
                <c:pt idx="2">
                  <c:v>117.49</c:v>
                </c:pt>
                <c:pt idx="3">
                  <c:v>115.09</c:v>
                </c:pt>
                <c:pt idx="4">
                  <c:v>112.19</c:v>
                </c:pt>
              </c:numCache>
            </c:numRef>
          </c:val>
          <c:extLst>
            <c:ext xmlns:c16="http://schemas.microsoft.com/office/drawing/2014/chart" uri="{C3380CC4-5D6E-409C-BE32-E72D297353CC}">
              <c16:uniqueId val="{00000000-09E8-4809-B969-3852FDBD931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09E8-4809-B969-3852FDBD931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42.89</c:v>
                </c:pt>
                <c:pt idx="1">
                  <c:v>44.51</c:v>
                </c:pt>
                <c:pt idx="2">
                  <c:v>45.44</c:v>
                </c:pt>
                <c:pt idx="3">
                  <c:v>46.86</c:v>
                </c:pt>
                <c:pt idx="4">
                  <c:v>48.36</c:v>
                </c:pt>
              </c:numCache>
            </c:numRef>
          </c:val>
          <c:extLst>
            <c:ext xmlns:c16="http://schemas.microsoft.com/office/drawing/2014/chart" uri="{C3380CC4-5D6E-409C-BE32-E72D297353CC}">
              <c16:uniqueId val="{00000000-F049-44F4-8429-31F6183AFF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F049-44F4-8429-31F6183AFF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10.75</c:v>
                </c:pt>
                <c:pt idx="1">
                  <c:v>10.52</c:v>
                </c:pt>
                <c:pt idx="2">
                  <c:v>10.54</c:v>
                </c:pt>
                <c:pt idx="3">
                  <c:v>10.66</c:v>
                </c:pt>
                <c:pt idx="4">
                  <c:v>11.46</c:v>
                </c:pt>
              </c:numCache>
            </c:numRef>
          </c:val>
          <c:extLst>
            <c:ext xmlns:c16="http://schemas.microsoft.com/office/drawing/2014/chart" uri="{C3380CC4-5D6E-409C-BE32-E72D297353CC}">
              <c16:uniqueId val="{00000000-D21B-4FC0-BA2F-08C263FF38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D21B-4FC0-BA2F-08C263FF38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BB-49A3-9F1B-FAF6801B391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69BB-49A3-9F1B-FAF6801B391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422.56</c:v>
                </c:pt>
                <c:pt idx="1">
                  <c:v>488.02</c:v>
                </c:pt>
                <c:pt idx="2">
                  <c:v>443.88</c:v>
                </c:pt>
                <c:pt idx="3">
                  <c:v>522.34</c:v>
                </c:pt>
                <c:pt idx="4">
                  <c:v>498.25</c:v>
                </c:pt>
              </c:numCache>
            </c:numRef>
          </c:val>
          <c:extLst>
            <c:ext xmlns:c16="http://schemas.microsoft.com/office/drawing/2014/chart" uri="{C3380CC4-5D6E-409C-BE32-E72D297353CC}">
              <c16:uniqueId val="{00000000-2640-44F5-ACB4-760E2CAAC2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2640-44F5-ACB4-760E2CAAC2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378.51</c:v>
                </c:pt>
                <c:pt idx="1">
                  <c:v>367.87</c:v>
                </c:pt>
                <c:pt idx="2">
                  <c:v>372.43</c:v>
                </c:pt>
                <c:pt idx="3">
                  <c:v>358.68</c:v>
                </c:pt>
                <c:pt idx="4">
                  <c:v>339.39</c:v>
                </c:pt>
              </c:numCache>
            </c:numRef>
          </c:val>
          <c:extLst>
            <c:ext xmlns:c16="http://schemas.microsoft.com/office/drawing/2014/chart" uri="{C3380CC4-5D6E-409C-BE32-E72D297353CC}">
              <c16:uniqueId val="{00000000-EB8C-4C90-9A5E-1423FDFED1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EB8C-4C90-9A5E-1423FDFED1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126.79</c:v>
                </c:pt>
                <c:pt idx="1">
                  <c:v>117.74</c:v>
                </c:pt>
                <c:pt idx="2">
                  <c:v>117.95</c:v>
                </c:pt>
                <c:pt idx="3">
                  <c:v>113.01</c:v>
                </c:pt>
                <c:pt idx="4">
                  <c:v>110.95</c:v>
                </c:pt>
              </c:numCache>
            </c:numRef>
          </c:val>
          <c:extLst>
            <c:ext xmlns:c16="http://schemas.microsoft.com/office/drawing/2014/chart" uri="{C3380CC4-5D6E-409C-BE32-E72D297353CC}">
              <c16:uniqueId val="{00000000-017C-421A-AC40-D5A7FAF0D4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017C-421A-AC40-D5A7FAF0D4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110.45</c:v>
                </c:pt>
                <c:pt idx="1">
                  <c:v>118.9</c:v>
                </c:pt>
                <c:pt idx="2">
                  <c:v>118.77</c:v>
                </c:pt>
                <c:pt idx="3">
                  <c:v>123.87</c:v>
                </c:pt>
                <c:pt idx="4">
                  <c:v>126.15</c:v>
                </c:pt>
              </c:numCache>
            </c:numRef>
          </c:val>
          <c:extLst>
            <c:ext xmlns:c16="http://schemas.microsoft.com/office/drawing/2014/chart" uri="{C3380CC4-5D6E-409C-BE32-E72D297353CC}">
              <c16:uniqueId val="{00000000-F7DA-4C1A-A7AA-A89A46A0D4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F7DA-4C1A-A7AA-A89A46A0D4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滋賀県　彦根市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112975</v>
      </c>
      <c r="AM8" s="71"/>
      <c r="AN8" s="71"/>
      <c r="AO8" s="71"/>
      <c r="AP8" s="71"/>
      <c r="AQ8" s="71"/>
      <c r="AR8" s="71"/>
      <c r="AS8" s="71"/>
      <c r="AT8" s="67">
        <f>データ!$S$6</f>
        <v>196.87</v>
      </c>
      <c r="AU8" s="68"/>
      <c r="AV8" s="68"/>
      <c r="AW8" s="68"/>
      <c r="AX8" s="68"/>
      <c r="AY8" s="68"/>
      <c r="AZ8" s="68"/>
      <c r="BA8" s="68"/>
      <c r="BB8" s="70">
        <f>データ!$T$6</f>
        <v>573.86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73.89</v>
      </c>
      <c r="J10" s="68"/>
      <c r="K10" s="68"/>
      <c r="L10" s="68"/>
      <c r="M10" s="68"/>
      <c r="N10" s="68"/>
      <c r="O10" s="69"/>
      <c r="P10" s="70">
        <f>データ!$P$6</f>
        <v>99.8</v>
      </c>
      <c r="Q10" s="70"/>
      <c r="R10" s="70"/>
      <c r="S10" s="70"/>
      <c r="T10" s="70"/>
      <c r="U10" s="70"/>
      <c r="V10" s="70"/>
      <c r="W10" s="71">
        <f>データ!$Q$6</f>
        <v>2530</v>
      </c>
      <c r="X10" s="71"/>
      <c r="Y10" s="71"/>
      <c r="Z10" s="71"/>
      <c r="AA10" s="71"/>
      <c r="AB10" s="71"/>
      <c r="AC10" s="71"/>
      <c r="AD10" s="2"/>
      <c r="AE10" s="2"/>
      <c r="AF10" s="2"/>
      <c r="AG10" s="2"/>
      <c r="AH10" s="4"/>
      <c r="AI10" s="4"/>
      <c r="AJ10" s="4"/>
      <c r="AK10" s="4"/>
      <c r="AL10" s="71">
        <f>データ!$U$6</f>
        <v>112336</v>
      </c>
      <c r="AM10" s="71"/>
      <c r="AN10" s="71"/>
      <c r="AO10" s="71"/>
      <c r="AP10" s="71"/>
      <c r="AQ10" s="71"/>
      <c r="AR10" s="71"/>
      <c r="AS10" s="71"/>
      <c r="AT10" s="67">
        <f>データ!$V$6</f>
        <v>77.349999999999994</v>
      </c>
      <c r="AU10" s="68"/>
      <c r="AV10" s="68"/>
      <c r="AW10" s="68"/>
      <c r="AX10" s="68"/>
      <c r="AY10" s="68"/>
      <c r="AZ10" s="68"/>
      <c r="BA10" s="68"/>
      <c r="BB10" s="70">
        <f>データ!$W$6</f>
        <v>1452.31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7trS9kaOLkz2Pb1tIRdTr05JFBU9U3oUXMqfjJdyK6jaT56Wm7CxhIXwVl978Uhy4Yi0NqvmKY4jjLyJh97sw==" saltValue="JB+eBabers1DUYlT1Nq1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252026</v>
      </c>
      <c r="D6" s="34">
        <f t="shared" si="3"/>
        <v>46</v>
      </c>
      <c r="E6" s="34">
        <f t="shared" si="3"/>
        <v>1</v>
      </c>
      <c r="F6" s="34">
        <f t="shared" si="3"/>
        <v>0</v>
      </c>
      <c r="G6" s="34">
        <f t="shared" si="3"/>
        <v>1</v>
      </c>
      <c r="H6" s="34" t="str">
        <f t="shared" si="3"/>
        <v>滋賀県　彦根市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73.89</v>
      </c>
      <c r="P6" s="35">
        <f t="shared" si="3"/>
        <v>99.8</v>
      </c>
      <c r="Q6" s="35">
        <f t="shared" si="3"/>
        <v>2530</v>
      </c>
      <c r="R6" s="35">
        <f t="shared" si="3"/>
        <v>112975</v>
      </c>
      <c r="S6" s="35">
        <f t="shared" si="3"/>
        <v>196.87</v>
      </c>
      <c r="T6" s="35">
        <f t="shared" si="3"/>
        <v>573.86</v>
      </c>
      <c r="U6" s="35">
        <f t="shared" si="3"/>
        <v>112336</v>
      </c>
      <c r="V6" s="35">
        <f t="shared" si="3"/>
        <v>77.349999999999994</v>
      </c>
      <c r="W6" s="35">
        <f t="shared" si="3"/>
        <v>1452.31</v>
      </c>
      <c r="X6" s="36">
        <f>IF(X7="",NA(),X7)</f>
        <v>124.84</v>
      </c>
      <c r="Y6" s="36">
        <f t="shared" ref="Y6:AG6" si="4">IF(Y7="",NA(),Y7)</f>
        <v>121.2</v>
      </c>
      <c r="Z6" s="36">
        <f t="shared" si="4"/>
        <v>117.49</v>
      </c>
      <c r="AA6" s="36">
        <f t="shared" si="4"/>
        <v>115.09</v>
      </c>
      <c r="AB6" s="36">
        <f t="shared" si="4"/>
        <v>112.19</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422.56</v>
      </c>
      <c r="AU6" s="36">
        <f t="shared" ref="AU6:BC6" si="6">IF(AU7="",NA(),AU7)</f>
        <v>488.02</v>
      </c>
      <c r="AV6" s="36">
        <f t="shared" si="6"/>
        <v>443.88</v>
      </c>
      <c r="AW6" s="36">
        <f t="shared" si="6"/>
        <v>522.34</v>
      </c>
      <c r="AX6" s="36">
        <f t="shared" si="6"/>
        <v>498.25</v>
      </c>
      <c r="AY6" s="36">
        <f t="shared" si="6"/>
        <v>352.05</v>
      </c>
      <c r="AZ6" s="36">
        <f t="shared" si="6"/>
        <v>349.04</v>
      </c>
      <c r="BA6" s="36">
        <f t="shared" si="6"/>
        <v>337.49</v>
      </c>
      <c r="BB6" s="36">
        <f t="shared" si="6"/>
        <v>335.6</v>
      </c>
      <c r="BC6" s="36">
        <f t="shared" si="6"/>
        <v>358.91</v>
      </c>
      <c r="BD6" s="35" t="str">
        <f>IF(BD7="","",IF(BD7="-","【-】","【"&amp;SUBSTITUTE(TEXT(BD7,"#,##0.00"),"-","△")&amp;"】"))</f>
        <v>【264.97】</v>
      </c>
      <c r="BE6" s="36">
        <f>IF(BE7="",NA(),BE7)</f>
        <v>378.51</v>
      </c>
      <c r="BF6" s="36">
        <f t="shared" ref="BF6:BN6" si="7">IF(BF7="",NA(),BF7)</f>
        <v>367.87</v>
      </c>
      <c r="BG6" s="36">
        <f t="shared" si="7"/>
        <v>372.43</v>
      </c>
      <c r="BH6" s="36">
        <f t="shared" si="7"/>
        <v>358.68</v>
      </c>
      <c r="BI6" s="36">
        <f t="shared" si="7"/>
        <v>339.39</v>
      </c>
      <c r="BJ6" s="36">
        <f t="shared" si="7"/>
        <v>250.76</v>
      </c>
      <c r="BK6" s="36">
        <f t="shared" si="7"/>
        <v>254.54</v>
      </c>
      <c r="BL6" s="36">
        <f t="shared" si="7"/>
        <v>265.92</v>
      </c>
      <c r="BM6" s="36">
        <f t="shared" si="7"/>
        <v>258.26</v>
      </c>
      <c r="BN6" s="36">
        <f t="shared" si="7"/>
        <v>247.27</v>
      </c>
      <c r="BO6" s="35" t="str">
        <f>IF(BO7="","",IF(BO7="-","【-】","【"&amp;SUBSTITUTE(TEXT(BO7,"#,##0.00"),"-","△")&amp;"】"))</f>
        <v>【266.61】</v>
      </c>
      <c r="BP6" s="36">
        <f>IF(BP7="",NA(),BP7)</f>
        <v>126.79</v>
      </c>
      <c r="BQ6" s="36">
        <f t="shared" ref="BQ6:BY6" si="8">IF(BQ7="",NA(),BQ7)</f>
        <v>117.74</v>
      </c>
      <c r="BR6" s="36">
        <f t="shared" si="8"/>
        <v>117.95</v>
      </c>
      <c r="BS6" s="36">
        <f t="shared" si="8"/>
        <v>113.01</v>
      </c>
      <c r="BT6" s="36">
        <f t="shared" si="8"/>
        <v>110.95</v>
      </c>
      <c r="BU6" s="36">
        <f t="shared" si="8"/>
        <v>106.69</v>
      </c>
      <c r="BV6" s="36">
        <f t="shared" si="8"/>
        <v>106.52</v>
      </c>
      <c r="BW6" s="36">
        <f t="shared" si="8"/>
        <v>105.86</v>
      </c>
      <c r="BX6" s="36">
        <f t="shared" si="8"/>
        <v>106.07</v>
      </c>
      <c r="BY6" s="36">
        <f t="shared" si="8"/>
        <v>105.34</v>
      </c>
      <c r="BZ6" s="35" t="str">
        <f>IF(BZ7="","",IF(BZ7="-","【-】","【"&amp;SUBSTITUTE(TEXT(BZ7,"#,##0.00"),"-","△")&amp;"】"))</f>
        <v>【103.24】</v>
      </c>
      <c r="CA6" s="36">
        <f>IF(CA7="",NA(),CA7)</f>
        <v>110.45</v>
      </c>
      <c r="CB6" s="36">
        <f t="shared" ref="CB6:CJ6" si="9">IF(CB7="",NA(),CB7)</f>
        <v>118.9</v>
      </c>
      <c r="CC6" s="36">
        <f t="shared" si="9"/>
        <v>118.77</v>
      </c>
      <c r="CD6" s="36">
        <f t="shared" si="9"/>
        <v>123.87</v>
      </c>
      <c r="CE6" s="36">
        <f t="shared" si="9"/>
        <v>126.15</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57.27</v>
      </c>
      <c r="CM6" s="36">
        <f t="shared" ref="CM6:CU6" si="10">IF(CM7="",NA(),CM7)</f>
        <v>57.46</v>
      </c>
      <c r="CN6" s="36">
        <f t="shared" si="10"/>
        <v>56.41</v>
      </c>
      <c r="CO6" s="36">
        <f t="shared" si="10"/>
        <v>57.37</v>
      </c>
      <c r="CP6" s="36">
        <f t="shared" si="10"/>
        <v>56.09</v>
      </c>
      <c r="CQ6" s="36">
        <f t="shared" si="10"/>
        <v>62.26</v>
      </c>
      <c r="CR6" s="36">
        <f t="shared" si="10"/>
        <v>62.1</v>
      </c>
      <c r="CS6" s="36">
        <f t="shared" si="10"/>
        <v>62.38</v>
      </c>
      <c r="CT6" s="36">
        <f t="shared" si="10"/>
        <v>62.83</v>
      </c>
      <c r="CU6" s="36">
        <f t="shared" si="10"/>
        <v>62.05</v>
      </c>
      <c r="CV6" s="35" t="str">
        <f>IF(CV7="","",IF(CV7="-","【-】","【"&amp;SUBSTITUTE(TEXT(CV7,"#,##0.00"),"-","△")&amp;"】"))</f>
        <v>【60.00】</v>
      </c>
      <c r="CW6" s="36">
        <f>IF(CW7="",NA(),CW7)</f>
        <v>87.17</v>
      </c>
      <c r="CX6" s="36">
        <f t="shared" ref="CX6:DF6" si="11">IF(CX7="",NA(),CX7)</f>
        <v>87.3</v>
      </c>
      <c r="CY6" s="36">
        <f t="shared" si="11"/>
        <v>89.16</v>
      </c>
      <c r="CZ6" s="36">
        <f t="shared" si="11"/>
        <v>87.26</v>
      </c>
      <c r="DA6" s="36">
        <f t="shared" si="11"/>
        <v>88.84</v>
      </c>
      <c r="DB6" s="36">
        <f t="shared" si="11"/>
        <v>89.5</v>
      </c>
      <c r="DC6" s="36">
        <f t="shared" si="11"/>
        <v>89.52</v>
      </c>
      <c r="DD6" s="36">
        <f t="shared" si="11"/>
        <v>89.17</v>
      </c>
      <c r="DE6" s="36">
        <f t="shared" si="11"/>
        <v>88.86</v>
      </c>
      <c r="DF6" s="36">
        <f t="shared" si="11"/>
        <v>89.11</v>
      </c>
      <c r="DG6" s="35" t="str">
        <f>IF(DG7="","",IF(DG7="-","【-】","【"&amp;SUBSTITUTE(TEXT(DG7,"#,##0.00"),"-","△")&amp;"】"))</f>
        <v>【89.80】</v>
      </c>
      <c r="DH6" s="36">
        <f>IF(DH7="",NA(),DH7)</f>
        <v>42.89</v>
      </c>
      <c r="DI6" s="36">
        <f t="shared" ref="DI6:DQ6" si="12">IF(DI7="",NA(),DI7)</f>
        <v>44.51</v>
      </c>
      <c r="DJ6" s="36">
        <f t="shared" si="12"/>
        <v>45.44</v>
      </c>
      <c r="DK6" s="36">
        <f t="shared" si="12"/>
        <v>46.86</v>
      </c>
      <c r="DL6" s="36">
        <f t="shared" si="12"/>
        <v>48.36</v>
      </c>
      <c r="DM6" s="36">
        <f t="shared" si="12"/>
        <v>45.89</v>
      </c>
      <c r="DN6" s="36">
        <f t="shared" si="12"/>
        <v>46.58</v>
      </c>
      <c r="DO6" s="36">
        <f t="shared" si="12"/>
        <v>46.99</v>
      </c>
      <c r="DP6" s="36">
        <f t="shared" si="12"/>
        <v>47.89</v>
      </c>
      <c r="DQ6" s="36">
        <f t="shared" si="12"/>
        <v>48.69</v>
      </c>
      <c r="DR6" s="35" t="str">
        <f>IF(DR7="","",IF(DR7="-","【-】","【"&amp;SUBSTITUTE(TEXT(DR7,"#,##0.00"),"-","△")&amp;"】"))</f>
        <v>【49.59】</v>
      </c>
      <c r="DS6" s="36">
        <f>IF(DS7="",NA(),DS7)</f>
        <v>10.75</v>
      </c>
      <c r="DT6" s="36">
        <f t="shared" ref="DT6:EB6" si="13">IF(DT7="",NA(),DT7)</f>
        <v>10.52</v>
      </c>
      <c r="DU6" s="36">
        <f t="shared" si="13"/>
        <v>10.54</v>
      </c>
      <c r="DV6" s="36">
        <f t="shared" si="13"/>
        <v>10.66</v>
      </c>
      <c r="DW6" s="36">
        <f t="shared" si="13"/>
        <v>11.46</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0.54</v>
      </c>
      <c r="EE6" s="36">
        <f t="shared" ref="EE6:EM6" si="14">IF(EE7="",NA(),EE7)</f>
        <v>0.69</v>
      </c>
      <c r="EF6" s="36">
        <f t="shared" si="14"/>
        <v>0.71</v>
      </c>
      <c r="EG6" s="36">
        <f t="shared" si="14"/>
        <v>0.88</v>
      </c>
      <c r="EH6" s="36">
        <f t="shared" si="14"/>
        <v>0.73</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252026</v>
      </c>
      <c r="D7" s="38">
        <v>46</v>
      </c>
      <c r="E7" s="38">
        <v>1</v>
      </c>
      <c r="F7" s="38">
        <v>0</v>
      </c>
      <c r="G7" s="38">
        <v>1</v>
      </c>
      <c r="H7" s="38" t="s">
        <v>93</v>
      </c>
      <c r="I7" s="38" t="s">
        <v>94</v>
      </c>
      <c r="J7" s="38" t="s">
        <v>95</v>
      </c>
      <c r="K7" s="38" t="s">
        <v>96</v>
      </c>
      <c r="L7" s="38" t="s">
        <v>97</v>
      </c>
      <c r="M7" s="38" t="s">
        <v>98</v>
      </c>
      <c r="N7" s="39" t="s">
        <v>99</v>
      </c>
      <c r="O7" s="39">
        <v>73.89</v>
      </c>
      <c r="P7" s="39">
        <v>99.8</v>
      </c>
      <c r="Q7" s="39">
        <v>2530</v>
      </c>
      <c r="R7" s="39">
        <v>112975</v>
      </c>
      <c r="S7" s="39">
        <v>196.87</v>
      </c>
      <c r="T7" s="39">
        <v>573.86</v>
      </c>
      <c r="U7" s="39">
        <v>112336</v>
      </c>
      <c r="V7" s="39">
        <v>77.349999999999994</v>
      </c>
      <c r="W7" s="39">
        <v>1452.31</v>
      </c>
      <c r="X7" s="39">
        <v>124.84</v>
      </c>
      <c r="Y7" s="39">
        <v>121.2</v>
      </c>
      <c r="Z7" s="39">
        <v>117.49</v>
      </c>
      <c r="AA7" s="39">
        <v>115.09</v>
      </c>
      <c r="AB7" s="39">
        <v>112.19</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422.56</v>
      </c>
      <c r="AU7" s="39">
        <v>488.02</v>
      </c>
      <c r="AV7" s="39">
        <v>443.88</v>
      </c>
      <c r="AW7" s="39">
        <v>522.34</v>
      </c>
      <c r="AX7" s="39">
        <v>498.25</v>
      </c>
      <c r="AY7" s="39">
        <v>352.05</v>
      </c>
      <c r="AZ7" s="39">
        <v>349.04</v>
      </c>
      <c r="BA7" s="39">
        <v>337.49</v>
      </c>
      <c r="BB7" s="39">
        <v>335.6</v>
      </c>
      <c r="BC7" s="39">
        <v>358.91</v>
      </c>
      <c r="BD7" s="39">
        <v>264.97000000000003</v>
      </c>
      <c r="BE7" s="39">
        <v>378.51</v>
      </c>
      <c r="BF7" s="39">
        <v>367.87</v>
      </c>
      <c r="BG7" s="39">
        <v>372.43</v>
      </c>
      <c r="BH7" s="39">
        <v>358.68</v>
      </c>
      <c r="BI7" s="39">
        <v>339.39</v>
      </c>
      <c r="BJ7" s="39">
        <v>250.76</v>
      </c>
      <c r="BK7" s="39">
        <v>254.54</v>
      </c>
      <c r="BL7" s="39">
        <v>265.92</v>
      </c>
      <c r="BM7" s="39">
        <v>258.26</v>
      </c>
      <c r="BN7" s="39">
        <v>247.27</v>
      </c>
      <c r="BO7" s="39">
        <v>266.61</v>
      </c>
      <c r="BP7" s="39">
        <v>126.79</v>
      </c>
      <c r="BQ7" s="39">
        <v>117.74</v>
      </c>
      <c r="BR7" s="39">
        <v>117.95</v>
      </c>
      <c r="BS7" s="39">
        <v>113.01</v>
      </c>
      <c r="BT7" s="39">
        <v>110.95</v>
      </c>
      <c r="BU7" s="39">
        <v>106.69</v>
      </c>
      <c r="BV7" s="39">
        <v>106.52</v>
      </c>
      <c r="BW7" s="39">
        <v>105.86</v>
      </c>
      <c r="BX7" s="39">
        <v>106.07</v>
      </c>
      <c r="BY7" s="39">
        <v>105.34</v>
      </c>
      <c r="BZ7" s="39">
        <v>103.24</v>
      </c>
      <c r="CA7" s="39">
        <v>110.45</v>
      </c>
      <c r="CB7" s="39">
        <v>118.9</v>
      </c>
      <c r="CC7" s="39">
        <v>118.77</v>
      </c>
      <c r="CD7" s="39">
        <v>123.87</v>
      </c>
      <c r="CE7" s="39">
        <v>126.15</v>
      </c>
      <c r="CF7" s="39">
        <v>154.91999999999999</v>
      </c>
      <c r="CG7" s="39">
        <v>155.80000000000001</v>
      </c>
      <c r="CH7" s="39">
        <v>158.58000000000001</v>
      </c>
      <c r="CI7" s="39">
        <v>159.22</v>
      </c>
      <c r="CJ7" s="39">
        <v>159.6</v>
      </c>
      <c r="CK7" s="39">
        <v>168.38</v>
      </c>
      <c r="CL7" s="39">
        <v>57.27</v>
      </c>
      <c r="CM7" s="39">
        <v>57.46</v>
      </c>
      <c r="CN7" s="39">
        <v>56.41</v>
      </c>
      <c r="CO7" s="39">
        <v>57.37</v>
      </c>
      <c r="CP7" s="39">
        <v>56.09</v>
      </c>
      <c r="CQ7" s="39">
        <v>62.26</v>
      </c>
      <c r="CR7" s="39">
        <v>62.1</v>
      </c>
      <c r="CS7" s="39">
        <v>62.38</v>
      </c>
      <c r="CT7" s="39">
        <v>62.83</v>
      </c>
      <c r="CU7" s="39">
        <v>62.05</v>
      </c>
      <c r="CV7" s="39">
        <v>60</v>
      </c>
      <c r="CW7" s="39">
        <v>87.17</v>
      </c>
      <c r="CX7" s="39">
        <v>87.3</v>
      </c>
      <c r="CY7" s="39">
        <v>89.16</v>
      </c>
      <c r="CZ7" s="39">
        <v>87.26</v>
      </c>
      <c r="DA7" s="39">
        <v>88.84</v>
      </c>
      <c r="DB7" s="39">
        <v>89.5</v>
      </c>
      <c r="DC7" s="39">
        <v>89.52</v>
      </c>
      <c r="DD7" s="39">
        <v>89.17</v>
      </c>
      <c r="DE7" s="39">
        <v>88.86</v>
      </c>
      <c r="DF7" s="39">
        <v>89.11</v>
      </c>
      <c r="DG7" s="39">
        <v>89.8</v>
      </c>
      <c r="DH7" s="39">
        <v>42.89</v>
      </c>
      <c r="DI7" s="39">
        <v>44.51</v>
      </c>
      <c r="DJ7" s="39">
        <v>45.44</v>
      </c>
      <c r="DK7" s="39">
        <v>46.86</v>
      </c>
      <c r="DL7" s="39">
        <v>48.36</v>
      </c>
      <c r="DM7" s="39">
        <v>45.89</v>
      </c>
      <c r="DN7" s="39">
        <v>46.58</v>
      </c>
      <c r="DO7" s="39">
        <v>46.99</v>
      </c>
      <c r="DP7" s="39">
        <v>47.89</v>
      </c>
      <c r="DQ7" s="39">
        <v>48.69</v>
      </c>
      <c r="DR7" s="39">
        <v>49.59</v>
      </c>
      <c r="DS7" s="39">
        <v>10.75</v>
      </c>
      <c r="DT7" s="39">
        <v>10.52</v>
      </c>
      <c r="DU7" s="39">
        <v>10.54</v>
      </c>
      <c r="DV7" s="39">
        <v>10.66</v>
      </c>
      <c r="DW7" s="39">
        <v>11.46</v>
      </c>
      <c r="DX7" s="39">
        <v>13.14</v>
      </c>
      <c r="DY7" s="39">
        <v>14.45</v>
      </c>
      <c r="DZ7" s="39">
        <v>15.83</v>
      </c>
      <c r="EA7" s="39">
        <v>16.899999999999999</v>
      </c>
      <c r="EB7" s="39">
        <v>18.260000000000002</v>
      </c>
      <c r="EC7" s="39">
        <v>19.440000000000001</v>
      </c>
      <c r="ED7" s="39">
        <v>0.54</v>
      </c>
      <c r="EE7" s="39">
        <v>0.69</v>
      </c>
      <c r="EF7" s="39">
        <v>0.71</v>
      </c>
      <c r="EG7" s="39">
        <v>0.88</v>
      </c>
      <c r="EH7" s="39">
        <v>0.73</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足立 健二</cp:lastModifiedBy>
  <cp:lastPrinted>2021-01-26T01:27:09Z</cp:lastPrinted>
  <dcterms:created xsi:type="dcterms:W3CDTF">2020-12-04T02:10:45Z</dcterms:created>
  <dcterms:modified xsi:type="dcterms:W3CDTF">2021-01-27T05:57:53Z</dcterms:modified>
  <cp:category/>
</cp:coreProperties>
</file>