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2.経営分析\07.経営比較分析表\06.R2年度（R1決算）\"/>
    </mc:Choice>
  </mc:AlternateContent>
  <workbookProtection workbookAlgorithmName="SHA-512" workbookHashValue="CKxa7y9727tvZ+Nn9+MOWbJFBbXPhIdtoOj1qjHvXsRcSVGOvoKJ8BMq/FY7Xw8VUpFMhj5aPj+xHxiHnRefaQ==" workbookSaltValue="wQDA5b3zqdNCXbsUIeEVe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W8" i="4"/>
  <c r="P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<sst xmlns="http://schemas.openxmlformats.org/spreadsheetml/2006/main" count="231" uniqueCount="118">
  <si>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</si>
  <si>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</si>
  <si>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</si>
  <si>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</si>
  <si>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</si>
  <si>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</si>
  <si>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</si>
  <si>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</si>
  <si>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</si>
  <si>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</si>
  <si>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</si>
  <si>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</si>
  <si>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</si>
  <si>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</si>
  <si>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</si>
  <si>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</si>
  <si>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</si>
  <si>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</si>
  <si>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</si>
  <si>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</si>
  <si>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</si>
  <si>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</si>
  <si>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</si>
  <si>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</si>
  <si>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</si>
  <si>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</si>
  <si>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</si>
  <si>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</si>
  <si>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</si>
  <si>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</si>
  <si>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</si>
  <si>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</si>
  <si>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</si>
  <si>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</si>
  <si>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</si>
  <si>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</si>
  <si>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</si>
  <si>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</si>
  <si>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</si>
  <si>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</si>
  <si>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</si>
  <si>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</si>
  <si>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</si>
  <si>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</si>
  <si>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</si>
  <si>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</si>
  <si>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</si>
  <si>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</si>
  <si>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</si>
  <si>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</si>
  <si>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</si>
  <si>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</si>
  <si>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</si>
  <si>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</si>
  <si>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</si>
  <si>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</si>
  <si>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</si>
  <si>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</si>
  <si>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</si>
  <si>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</si>
  <si>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</si>
  <si>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</si>
  <si>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</si>
  <si>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</si>
  <si>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</si>
  <si>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</si>
  <si>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</si>
  <si>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</si>
  <si>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</si>
  <si>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</si>
  <si>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</si>
  <si>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</si>
  <si>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</si>
  <si>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</si>
  <si>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</si>
  <si>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</si>
  <si>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</si>
  <si>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</si>
  <si>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</si>
  <si>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</si>
  <si>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</si>
  <si>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</si>
  <si>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</si>
  <si>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</si>
  <si>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</si>
  <si>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</si>
  <si>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</si>
  <si>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</si>
  <si>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</si>
  <si>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</si>
  <si>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</si>
  <si>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</si>
  <si>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</si>
  <si>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</si>
  <si>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</si>
  <si>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</si>
  <si>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大津市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</si>
  <si>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</si>
  <si>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</si>
  <si>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</si>
  <si>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</si>
  <si>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</si>
  <si>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</si>
  <si>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</si>
  <si>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</si>
  <si>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</si>
  <si>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</si>
  <si>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</si>
  <si>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</si>
  <si>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</si>
  <si>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</si>
  <si>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</si>
  <si>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</si>
  <si>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</si>
  <si>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</si>
  <si>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特定環境保全公共下水道事業とは、市街化区域以外の区域にある下水道のことで、公共下水道事業と一体で下水道事業として運営しており、各々の事業費は、全体の事業費を各種比率で按分して算出しています。
　本市においては、一般会計からの繰入金がここ数年減額されており、公共下水道と同様に流動比率などの指標が悪化しています。
　このような中、令和2年度に、中長期的な経営の基本計画である「大津市下水道事業中長期経営計画（経営戦略）」（平成29年度策定）を改定し、本計画に基づき、引き続きお客様に安全で安定した下水道サービスを提供できるよう、持続可能な経営を実施していきます。</t>
    <rPh sb="17" eb="20">
      <t>シガイカ</t>
    </rPh>
    <rPh sb="20" eb="22">
      <t>クイキ</t>
    </rPh>
    <rPh sb="22" eb="24">
      <t>イガイ</t>
    </rPh>
    <rPh sb="25" eb="27">
      <t>クイキ</t>
    </rPh>
    <rPh sb="30" eb="33">
      <t>ゲスイドウ</t>
    </rPh>
    <rPh sb="129" eb="131">
      <t>コウキョウ</t>
    </rPh>
    <rPh sb="131" eb="133">
      <t>ゲスイ</t>
    </rPh>
    <rPh sb="133" eb="134">
      <t>ドウ</t>
    </rPh>
    <rPh sb="135" eb="137">
      <t>ドウヨウ</t>
    </rPh>
    <phoneticPr fontId="4"/>
  </si>
  <si>
    <r>
      <rPr>
        <b/>
        <sz val="11"/>
        <rFont val="ＭＳ ゴシック"/>
        <family val="3"/>
        <charset val="128"/>
      </rPr>
      <t>①経常収支比率</t>
    </r>
    <r>
      <rPr>
        <sz val="11"/>
        <rFont val="ＭＳ ゴシック"/>
        <family val="3"/>
        <charset val="128"/>
      </rPr>
      <t>は、100％以上が良い状態である指標ですが、100%を下回っています。また、このことに伴い、累積欠損金が発生しています（＝</t>
    </r>
    <r>
      <rPr>
        <b/>
        <sz val="11"/>
        <rFont val="ＭＳ ゴシック"/>
        <family val="3"/>
        <charset val="128"/>
      </rPr>
      <t>②累積欠損金比率</t>
    </r>
    <r>
      <rPr>
        <sz val="11"/>
        <rFont val="ＭＳ ゴシック"/>
        <family val="3"/>
        <charset val="128"/>
      </rPr>
      <t>が0%でない状態となる）。さらに、</t>
    </r>
    <r>
      <rPr>
        <b/>
        <sz val="11"/>
        <rFont val="ＭＳ ゴシック"/>
        <family val="3"/>
        <charset val="128"/>
      </rPr>
      <t>③流動比率</t>
    </r>
    <r>
      <rPr>
        <sz val="11"/>
        <rFont val="ＭＳ ゴシック"/>
        <family val="3"/>
        <charset val="128"/>
      </rPr>
      <t xml:space="preserve">は、100％以上が良い状態である指標ですが、平成29年度から継続的にマイナスとなっています。これらは、ここ数年一般会計からの繰入金が減額されていることによるものです。
</t>
    </r>
    <r>
      <rPr>
        <b/>
        <sz val="11"/>
        <rFont val="ＭＳ ゴシック"/>
        <family val="3"/>
        <charset val="128"/>
      </rPr>
      <t>④企業債残高対事業規模比率</t>
    </r>
    <r>
      <rPr>
        <sz val="11"/>
        <rFont val="ＭＳ ゴシック"/>
        <family val="3"/>
        <charset val="128"/>
      </rPr>
      <t xml:space="preserve">は、企業債残高の規模を表す指標で、低い方が良い状態です。若干増加し、全国平均及び類似都市平均を上回っています。
</t>
    </r>
    <r>
      <rPr>
        <b/>
        <sz val="11"/>
        <rFont val="ＭＳ ゴシック"/>
        <family val="3"/>
        <charset val="128"/>
      </rPr>
      <t>⑤経費回収率</t>
    </r>
    <r>
      <rPr>
        <sz val="11"/>
        <rFont val="ＭＳ ゴシック"/>
        <family val="3"/>
        <charset val="128"/>
      </rPr>
      <t xml:space="preserve">は、100%以上が良い状態である指標で、全国平均及び類似団体平均を上回りました。
</t>
    </r>
    <r>
      <rPr>
        <b/>
        <sz val="11"/>
        <rFont val="ＭＳ ゴシック"/>
        <family val="3"/>
        <charset val="128"/>
      </rPr>
      <t>⑥汚水処理原価</t>
    </r>
    <r>
      <rPr>
        <sz val="11"/>
        <rFont val="ＭＳ ゴシック"/>
        <family val="3"/>
        <charset val="128"/>
      </rPr>
      <t xml:space="preserve">は、有収水量1㎥あたりの費用を表す指標で、低い方が良い状態です。全国平均及び類似都市平均を下回っています。
</t>
    </r>
    <r>
      <rPr>
        <b/>
        <sz val="11"/>
        <rFont val="ＭＳ ゴシック"/>
        <family val="3"/>
        <charset val="128"/>
      </rPr>
      <t>⑦施設利用率</t>
    </r>
    <r>
      <rPr>
        <sz val="11"/>
        <rFont val="ＭＳ ゴシック"/>
        <family val="3"/>
        <charset val="128"/>
      </rPr>
      <t xml:space="preserve">は、高い方が施設の利用状況や規模が良い状態である指標です。全国平均及び類似団体平均を上回っています。
</t>
    </r>
    <r>
      <rPr>
        <b/>
        <sz val="11"/>
        <rFont val="ＭＳ ゴシック"/>
        <family val="3"/>
        <charset val="128"/>
      </rPr>
      <t>⑧水洗化率</t>
    </r>
    <r>
      <rPr>
        <sz val="11"/>
        <rFont val="ＭＳ ゴシック"/>
        <family val="3"/>
        <charset val="128"/>
      </rPr>
      <t>は、処理区域内人口のうち汚水処理をしている人口の割合を表す指標です。着実に増加しており、全国平均及び類似団体平均を上回っています。</t>
    </r>
    <rPh sb="34" eb="36">
      <t>シタマワ</t>
    </rPh>
    <rPh sb="50" eb="51">
      <t>トモナ</t>
    </rPh>
    <rPh sb="53" eb="55">
      <t>ルイセキ</t>
    </rPh>
    <rPh sb="55" eb="58">
      <t>ケッソンキン</t>
    </rPh>
    <rPh sb="94" eb="96">
      <t>リュウドウ</t>
    </rPh>
    <rPh sb="96" eb="98">
      <t>ヒリツ</t>
    </rPh>
    <rPh sb="104" eb="106">
      <t>イジョウ</t>
    </rPh>
    <rPh sb="107" eb="108">
      <t>ヨ</t>
    </rPh>
    <rPh sb="109" eb="111">
      <t>ジョウタイ</t>
    </rPh>
    <rPh sb="114" eb="116">
      <t>シヒョウ</t>
    </rPh>
    <rPh sb="120" eb="122">
      <t>ヘイセイ</t>
    </rPh>
    <rPh sb="124" eb="125">
      <t>ネン</t>
    </rPh>
    <rPh sb="125" eb="126">
      <t>ド</t>
    </rPh>
    <rPh sb="128" eb="130">
      <t>ケイゾク</t>
    </rPh>
    <rPh sb="130" eb="131">
      <t>テキ</t>
    </rPh>
    <rPh sb="151" eb="153">
      <t>スウネン</t>
    </rPh>
    <rPh sb="153" eb="155">
      <t>イッパン</t>
    </rPh>
    <rPh sb="155" eb="157">
      <t>カイケイ</t>
    </rPh>
    <rPh sb="160" eb="162">
      <t>クリイレ</t>
    </rPh>
    <rPh sb="162" eb="163">
      <t>キン</t>
    </rPh>
    <rPh sb="164" eb="166">
      <t>ゲンガク</t>
    </rPh>
    <rPh sb="224" eb="226">
      <t>ジャッカン</t>
    </rPh>
    <rPh sb="226" eb="228">
      <t>ゾウカ</t>
    </rPh>
    <rPh sb="254" eb="256">
      <t>ケイヒ</t>
    </rPh>
    <rPh sb="256" eb="258">
      <t>カイシュウ</t>
    </rPh>
    <rPh sb="258" eb="259">
      <t>リツ</t>
    </rPh>
    <rPh sb="265" eb="267">
      <t>イジョウ</t>
    </rPh>
    <rPh sb="268" eb="269">
      <t>ヨ</t>
    </rPh>
    <rPh sb="270" eb="272">
      <t>ジョウタイ</t>
    </rPh>
    <rPh sb="275" eb="277">
      <t>シヒョウ</t>
    </rPh>
    <rPh sb="279" eb="281">
      <t>ゼンコク</t>
    </rPh>
    <rPh sb="281" eb="283">
      <t>ヘイキン</t>
    </rPh>
    <rPh sb="283" eb="284">
      <t>オヨ</t>
    </rPh>
    <rPh sb="285" eb="287">
      <t>ルイジ</t>
    </rPh>
    <rPh sb="287" eb="289">
      <t>ダンタイ</t>
    </rPh>
    <rPh sb="289" eb="291">
      <t>ヘイキン</t>
    </rPh>
    <rPh sb="292" eb="294">
      <t>ウワマワ</t>
    </rPh>
    <rPh sb="460" eb="462">
      <t>チャクジツ</t>
    </rPh>
    <phoneticPr fontId="4"/>
  </si>
  <si>
    <r>
      <rPr>
        <b/>
        <sz val="11"/>
        <rFont val="ＭＳ ゴシック"/>
        <family val="3"/>
        <charset val="128"/>
      </rPr>
      <t>①有形固定資産減価償却率</t>
    </r>
    <r>
      <rPr>
        <sz val="11"/>
        <rFont val="ＭＳ ゴシック"/>
        <family val="3"/>
        <charset val="128"/>
      </rPr>
      <t>は、償却資産の減価償却がどの程度進んでいるかを表す指標で、資産の老朽化度合を示しています。全国平均及び類似団体平均よりは下回っており、前年度に比べると若干減少しました。施設としてはまだ新しいため、現状は老朽化対策は実施していませんが、将来的な改築更新を見据え、費用の平準化に努めつつ、計画的かつ効率的な施設の管理を行っていく必要があります。</t>
    </r>
    <rPh sb="41" eb="43">
      <t>シサン</t>
    </rPh>
    <rPh sb="44" eb="46">
      <t>ロウキュウ</t>
    </rPh>
    <rPh sb="46" eb="47">
      <t>カ</t>
    </rPh>
    <rPh sb="47" eb="49">
      <t>ドア</t>
    </rPh>
    <rPh sb="50" eb="51">
      <t>シメ</t>
    </rPh>
    <rPh sb="79" eb="82">
      <t>ゼンネンド</t>
    </rPh>
    <rPh sb="83" eb="84">
      <t>クラ</t>
    </rPh>
    <rPh sb="87" eb="89">
      <t>ジャッカン</t>
    </rPh>
    <rPh sb="89" eb="91">
      <t>ゲンショウ</t>
    </rPh>
    <rPh sb="110" eb="112">
      <t>ゲンジョウ</t>
    </rPh>
    <rPh sb="119" eb="121">
      <t>ジッシ</t>
    </rPh>
    <rPh sb="154" eb="157">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</si>
</sst>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B7-4440-B55D-DC49E90CB5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24B7-4440-B55D-DC49E90CB5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77.95</c:v>
                </c:pt>
                <c:pt idx="1">
                  <c:v>75.05</c:v>
                </c:pt>
                <c:pt idx="2">
                  <c:v>75.94</c:v>
                </c:pt>
                <c:pt idx="3">
                  <c:v>75.02</c:v>
                </c:pt>
                <c:pt idx="4">
                  <c:v>74.489999999999995</c:v>
                </c:pt>
              </c:numCache>
            </c:numRef>
          </c:val>
          <c:extLst>
            <c:ext xmlns:c16="http://schemas.microsoft.com/office/drawing/2014/chart" uri="{C3380CC4-5D6E-409C-BE32-E72D297353CC}">
              <c16:uniqueId val="{00000000-E58A-46E3-AE4A-5F7C2D742A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E58A-46E3-AE4A-5F7C2D742A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88.84</c:v>
                </c:pt>
                <c:pt idx="1">
                  <c:v>91.11</c:v>
                </c:pt>
                <c:pt idx="2">
                  <c:v>92.59</c:v>
                </c:pt>
                <c:pt idx="3">
                  <c:v>95.07</c:v>
                </c:pt>
                <c:pt idx="4">
                  <c:v>96.62</c:v>
                </c:pt>
              </c:numCache>
            </c:numRef>
          </c:val>
          <c:extLst>
            <c:ext xmlns:c16="http://schemas.microsoft.com/office/drawing/2014/chart" uri="{C3380CC4-5D6E-409C-BE32-E72D297353CC}">
              <c16:uniqueId val="{00000000-14C0-4D0A-B54E-5F172CBC48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14C0-4D0A-B54E-5F172CBC48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104.04</c:v>
                </c:pt>
                <c:pt idx="1">
                  <c:v>100.36</c:v>
                </c:pt>
                <c:pt idx="2">
                  <c:v>100.84</c:v>
                </c:pt>
                <c:pt idx="3">
                  <c:v>104.73</c:v>
                </c:pt>
                <c:pt idx="4">
                  <c:v>53.26</c:v>
                </c:pt>
              </c:numCache>
            </c:numRef>
          </c:val>
          <c:extLst>
            <c:ext xmlns:c16="http://schemas.microsoft.com/office/drawing/2014/chart" uri="{C3380CC4-5D6E-409C-BE32-E72D297353CC}">
              <c16:uniqueId val="{00000000-2663-4F01-B1D8-77AF7A6858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2663-4F01-B1D8-77AF7A6858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13.94</c:v>
                </c:pt>
                <c:pt idx="1">
                  <c:v>15.83</c:v>
                </c:pt>
                <c:pt idx="2">
                  <c:v>17.690000000000001</c:v>
                </c:pt>
                <c:pt idx="3">
                  <c:v>24.22</c:v>
                </c:pt>
                <c:pt idx="4">
                  <c:v>21.52</c:v>
                </c:pt>
              </c:numCache>
            </c:numRef>
          </c:val>
          <c:extLst>
            <c:ext xmlns:c16="http://schemas.microsoft.com/office/drawing/2014/chart" uri="{C3380CC4-5D6E-409C-BE32-E72D297353CC}">
              <c16:uniqueId val="{00000000-E87B-456A-88DF-BEAA5725CB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E87B-456A-88DF-BEAA5725CB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EA-457F-B349-A8E6E15AC9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2CEA-457F-B349-A8E6E15AC9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quot;-&quot;">
                  <c:v>147.75</c:v>
                </c:pt>
              </c:numCache>
            </c:numRef>
          </c:val>
          <c:extLst>
            <c:ext xmlns:c16="http://schemas.microsoft.com/office/drawing/2014/chart" uri="{C3380CC4-5D6E-409C-BE32-E72D297353CC}">
              <c16:uniqueId val="{00000000-F41C-430D-BF48-20114EDD8D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F41C-430D-BF48-20114EDD8D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163.74</c:v>
                </c:pt>
                <c:pt idx="1">
                  <c:v>45.96</c:v>
                </c:pt>
                <c:pt idx="2">
                  <c:v>-61.4</c:v>
                </c:pt>
                <c:pt idx="3">
                  <c:v>-203.6</c:v>
                </c:pt>
                <c:pt idx="4">
                  <c:v>-271.25</c:v>
                </c:pt>
              </c:numCache>
            </c:numRef>
          </c:val>
          <c:extLst>
            <c:ext xmlns:c16="http://schemas.microsoft.com/office/drawing/2014/chart" uri="{C3380CC4-5D6E-409C-BE32-E72D297353CC}">
              <c16:uniqueId val="{00000000-835E-4467-BDBE-FD58AFD4EC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835E-4467-BDBE-FD58AFD4EC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2887.93</c:v>
                </c:pt>
                <c:pt idx="1">
                  <c:v>2554.94</c:v>
                </c:pt>
                <c:pt idx="2">
                  <c:v>2410.31</c:v>
                </c:pt>
                <c:pt idx="3">
                  <c:v>2208.2800000000002</c:v>
                </c:pt>
                <c:pt idx="4">
                  <c:v>2399.62</c:v>
                </c:pt>
              </c:numCache>
            </c:numRef>
          </c:val>
          <c:extLst>
            <c:ext xmlns:c16="http://schemas.microsoft.com/office/drawing/2014/chart" uri="{C3380CC4-5D6E-409C-BE32-E72D297353CC}">
              <c16:uniqueId val="{00000000-3D79-405C-B901-55ACC9DD18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3D79-405C-B901-55ACC9DD18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104.04</c:v>
                </c:pt>
                <c:pt idx="1">
                  <c:v>105.95</c:v>
                </c:pt>
                <c:pt idx="2">
                  <c:v>108.73</c:v>
                </c:pt>
                <c:pt idx="3">
                  <c:v>107.56</c:v>
                </c:pt>
                <c:pt idx="4">
                  <c:v>116.25</c:v>
                </c:pt>
              </c:numCache>
            </c:numRef>
          </c:val>
          <c:extLst>
            <c:ext xmlns:c16="http://schemas.microsoft.com/office/drawing/2014/chart" uri="{C3380CC4-5D6E-409C-BE32-E72D297353CC}">
              <c16:uniqueId val="{00000000-668B-416D-AEB5-6448074DEE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668B-416D-AEB5-6448074DEE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180.73</c:v>
                </c:pt>
                <c:pt idx="1">
                  <c:v>147.63999999999999</c:v>
                </c:pt>
                <c:pt idx="2">
                  <c:v>173.31</c:v>
                </c:pt>
                <c:pt idx="3">
                  <c:v>176.51</c:v>
                </c:pt>
                <c:pt idx="4">
                  <c:v>164.15</c:v>
                </c:pt>
              </c:numCache>
            </c:numRef>
          </c:val>
          <c:extLst>
            <c:ext xmlns:c16="http://schemas.microsoft.com/office/drawing/2014/chart" uri="{C3380CC4-5D6E-409C-BE32-E72D297353CC}">
              <c16:uniqueId val="{00000000-204C-435F-B6D6-BF35FE9625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204C-435F-B6D6-BF35FE9625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52" zoomScaleNormal="100" workbookViewId="0">
      <selection activeCell="CE53" sqref="CE5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滋賀県　大津市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343815</v>
      </c>
      <c r="AM8" s="51"/>
      <c r="AN8" s="51"/>
      <c r="AO8" s="51"/>
      <c r="AP8" s="51"/>
      <c r="AQ8" s="51"/>
      <c r="AR8" s="51"/>
      <c r="AS8" s="51"/>
      <c r="AT8" s="46">
        <f>データ!T6</f>
        <v>464.51</v>
      </c>
      <c r="AU8" s="46"/>
      <c r="AV8" s="46"/>
      <c r="AW8" s="46"/>
      <c r="AX8" s="46"/>
      <c r="AY8" s="46"/>
      <c r="AZ8" s="46"/>
      <c r="BA8" s="46"/>
      <c r="BB8" s="46">
        <f>データ!U6</f>
        <v>740.17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57.55</v>
      </c>
      <c r="J10" s="46"/>
      <c r="K10" s="46"/>
      <c r="L10" s="46"/>
      <c r="M10" s="46"/>
      <c r="N10" s="46"/>
      <c r="O10" s="46"/>
      <c r="P10" s="46">
        <f>データ!P6</f>
        <v>1.53</v>
      </c>
      <c r="Q10" s="46"/>
      <c r="R10" s="46"/>
      <c r="S10" s="46"/>
      <c r="T10" s="46"/>
      <c r="U10" s="46"/>
      <c r="V10" s="46"/>
      <c r="W10" s="46">
        <f>データ!Q6</f>
        <v>83.81</v>
      </c>
      <c r="X10" s="46"/>
      <c r="Y10" s="46"/>
      <c r="Z10" s="46"/>
      <c r="AA10" s="46"/>
      <c r="AB10" s="46"/>
      <c r="AC10" s="46"/>
      <c r="AD10" s="51">
        <f>データ!R6</f>
        <v>2931</v>
      </c>
      <c r="AE10" s="51"/>
      <c r="AF10" s="51"/>
      <c r="AG10" s="51"/>
      <c r="AH10" s="51"/>
      <c r="AI10" s="51"/>
      <c r="AJ10" s="51"/>
      <c r="AK10" s="2"/>
      <c r="AL10" s="51">
        <f>データ!V6</f>
        <v>5263</v>
      </c>
      <c r="AM10" s="51"/>
      <c r="AN10" s="51"/>
      <c r="AO10" s="51"/>
      <c r="AP10" s="51"/>
      <c r="AQ10" s="51"/>
      <c r="AR10" s="51"/>
      <c r="AS10" s="51"/>
      <c r="AT10" s="46">
        <f>データ!W6</f>
        <v>2.41</v>
      </c>
      <c r="AU10" s="46"/>
      <c r="AV10" s="46"/>
      <c r="AW10" s="46"/>
      <c r="AX10" s="46"/>
      <c r="AY10" s="46"/>
      <c r="AZ10" s="46"/>
      <c r="BA10" s="46"/>
      <c r="BB10" s="46">
        <f>データ!X6</f>
        <v>2183.8200000000002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F9/9obFWGhSODkulmLcVu/9K7ToSQx29w/bPShia7ivJ+KIAG1rwl22YzjJubBV6geLgXMYPwsmLHUTIsXAK/Q==" saltValue="hdHoXtkxjacpbRGT7xU4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252018</v>
      </c>
      <c r="D6" s="33">
        <f t="shared" si="3"/>
        <v>46</v>
      </c>
      <c r="E6" s="33">
        <f t="shared" si="3"/>
        <v>17</v>
      </c>
      <c r="F6" s="33">
        <f t="shared" si="3"/>
        <v>4</v>
      </c>
      <c r="G6" s="33">
        <f t="shared" si="3"/>
        <v>0</v>
      </c>
      <c r="H6" s="33" t="str">
        <f t="shared" si="3"/>
        <v>滋賀県　大津市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57.55</v>
      </c>
      <c r="P6" s="34">
        <f t="shared" si="3"/>
        <v>1.53</v>
      </c>
      <c r="Q6" s="34">
        <f t="shared" si="3"/>
        <v>83.81</v>
      </c>
      <c r="R6" s="34">
        <f t="shared" si="3"/>
        <v>2931</v>
      </c>
      <c r="S6" s="34">
        <f t="shared" si="3"/>
        <v>343815</v>
      </c>
      <c r="T6" s="34">
        <f t="shared" si="3"/>
        <v>464.51</v>
      </c>
      <c r="U6" s="34">
        <f t="shared" si="3"/>
        <v>740.17</v>
      </c>
      <c r="V6" s="34">
        <f t="shared" si="3"/>
        <v>5263</v>
      </c>
      <c r="W6" s="34">
        <f t="shared" si="3"/>
        <v>2.41</v>
      </c>
      <c r="X6" s="34">
        <f t="shared" si="3"/>
        <v>2183.8200000000002</v>
      </c>
      <c r="Y6" s="35">
        <f>IF(Y7="",NA(),Y7)</f>
        <v>104.04</v>
      </c>
      <c r="Z6" s="35">
        <f t="shared" ref="Z6:AH6" si="4">IF(Z7="",NA(),Z7)</f>
        <v>100.36</v>
      </c>
      <c r="AA6" s="35">
        <f t="shared" si="4"/>
        <v>100.84</v>
      </c>
      <c r="AB6" s="35">
        <f t="shared" si="4"/>
        <v>104.73</v>
      </c>
      <c r="AC6" s="35">
        <f t="shared" si="4"/>
        <v>53.26</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5">
        <f t="shared" si="5"/>
        <v>147.75</v>
      </c>
      <c r="AO6" s="35">
        <f t="shared" si="5"/>
        <v>101.85</v>
      </c>
      <c r="AP6" s="35">
        <f t="shared" si="5"/>
        <v>110.77</v>
      </c>
      <c r="AQ6" s="35">
        <f t="shared" si="5"/>
        <v>109.51</v>
      </c>
      <c r="AR6" s="35">
        <f t="shared" si="5"/>
        <v>112.88</v>
      </c>
      <c r="AS6" s="35">
        <f t="shared" si="5"/>
        <v>94.97</v>
      </c>
      <c r="AT6" s="34" t="str">
        <f>IF(AT7="","",IF(AT7="-","【-】","【"&amp;SUBSTITUTE(TEXT(AT7,"#,##0.00"),"-","△")&amp;"】"))</f>
        <v>【76.63】</v>
      </c>
      <c r="AU6" s="35">
        <f>IF(AU7="",NA(),AU7)</f>
        <v>163.74</v>
      </c>
      <c r="AV6" s="35">
        <f t="shared" ref="AV6:BD6" si="6">IF(AV7="",NA(),AV7)</f>
        <v>45.96</v>
      </c>
      <c r="AW6" s="35">
        <f t="shared" si="6"/>
        <v>-61.4</v>
      </c>
      <c r="AX6" s="35">
        <f t="shared" si="6"/>
        <v>-203.6</v>
      </c>
      <c r="AY6" s="35">
        <f t="shared" si="6"/>
        <v>-271.25</v>
      </c>
      <c r="AZ6" s="35">
        <f t="shared" si="6"/>
        <v>49.07</v>
      </c>
      <c r="BA6" s="35">
        <f t="shared" si="6"/>
        <v>46.78</v>
      </c>
      <c r="BB6" s="35">
        <f t="shared" si="6"/>
        <v>47.44</v>
      </c>
      <c r="BC6" s="35">
        <f t="shared" si="6"/>
        <v>49.18</v>
      </c>
      <c r="BD6" s="35">
        <f t="shared" si="6"/>
        <v>47.72</v>
      </c>
      <c r="BE6" s="34" t="str">
        <f>IF(BE7="","",IF(BE7="-","【-】","【"&amp;SUBSTITUTE(TEXT(BE7,"#,##0.00"),"-","△")&amp;"】"))</f>
        <v>【49.61】</v>
      </c>
      <c r="BF6" s="35">
        <f>IF(BF7="",NA(),BF7)</f>
        <v>2887.93</v>
      </c>
      <c r="BG6" s="35">
        <f t="shared" ref="BG6:BO6" si="7">IF(BG7="",NA(),BG7)</f>
        <v>2554.94</v>
      </c>
      <c r="BH6" s="35">
        <f t="shared" si="7"/>
        <v>2410.31</v>
      </c>
      <c r="BI6" s="35">
        <f t="shared" si="7"/>
        <v>2208.2800000000002</v>
      </c>
      <c r="BJ6" s="35">
        <f t="shared" si="7"/>
        <v>2399.62</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104.04</v>
      </c>
      <c r="BR6" s="35">
        <f t="shared" ref="BR6:BZ6" si="8">IF(BR7="",NA(),BR7)</f>
        <v>105.95</v>
      </c>
      <c r="BS6" s="35">
        <f t="shared" si="8"/>
        <v>108.73</v>
      </c>
      <c r="BT6" s="35">
        <f t="shared" si="8"/>
        <v>107.56</v>
      </c>
      <c r="BU6" s="35">
        <f t="shared" si="8"/>
        <v>116.25</v>
      </c>
      <c r="BV6" s="35">
        <f t="shared" si="8"/>
        <v>66.22</v>
      </c>
      <c r="BW6" s="35">
        <f t="shared" si="8"/>
        <v>69.87</v>
      </c>
      <c r="BX6" s="35">
        <f t="shared" si="8"/>
        <v>74.3</v>
      </c>
      <c r="BY6" s="35">
        <f t="shared" si="8"/>
        <v>72.260000000000005</v>
      </c>
      <c r="BZ6" s="35">
        <f t="shared" si="8"/>
        <v>71.84</v>
      </c>
      <c r="CA6" s="34" t="str">
        <f>IF(CA7="","",IF(CA7="-","【-】","【"&amp;SUBSTITUTE(TEXT(CA7,"#,##0.00"),"-","△")&amp;"】"))</f>
        <v>【74.17】</v>
      </c>
      <c r="CB6" s="35">
        <f>IF(CB7="",NA(),CB7)</f>
        <v>180.73</v>
      </c>
      <c r="CC6" s="35">
        <f t="shared" ref="CC6:CK6" si="9">IF(CC7="",NA(),CC7)</f>
        <v>147.63999999999999</v>
      </c>
      <c r="CD6" s="35">
        <f t="shared" si="9"/>
        <v>173.31</v>
      </c>
      <c r="CE6" s="35">
        <f t="shared" si="9"/>
        <v>176.51</v>
      </c>
      <c r="CF6" s="35">
        <f t="shared" si="9"/>
        <v>164.15</v>
      </c>
      <c r="CG6" s="35">
        <f t="shared" si="9"/>
        <v>246.72</v>
      </c>
      <c r="CH6" s="35">
        <f t="shared" si="9"/>
        <v>234.96</v>
      </c>
      <c r="CI6" s="35">
        <f t="shared" si="9"/>
        <v>221.81</v>
      </c>
      <c r="CJ6" s="35">
        <f t="shared" si="9"/>
        <v>230.02</v>
      </c>
      <c r="CK6" s="35">
        <f t="shared" si="9"/>
        <v>228.47</v>
      </c>
      <c r="CL6" s="34" t="str">
        <f>IF(CL7="","",IF(CL7="-","【-】","【"&amp;SUBSTITUTE(TEXT(CL7,"#,##0.00"),"-","△")&amp;"】"))</f>
        <v>【218.56】</v>
      </c>
      <c r="CM6" s="35">
        <f>IF(CM7="",NA(),CM7)</f>
        <v>77.95</v>
      </c>
      <c r="CN6" s="35">
        <f t="shared" ref="CN6:CV6" si="10">IF(CN7="",NA(),CN7)</f>
        <v>75.05</v>
      </c>
      <c r="CO6" s="35">
        <f t="shared" si="10"/>
        <v>75.94</v>
      </c>
      <c r="CP6" s="35">
        <f t="shared" si="10"/>
        <v>75.02</v>
      </c>
      <c r="CQ6" s="35">
        <f t="shared" si="10"/>
        <v>74.489999999999995</v>
      </c>
      <c r="CR6" s="35">
        <f t="shared" si="10"/>
        <v>41.35</v>
      </c>
      <c r="CS6" s="35">
        <f t="shared" si="10"/>
        <v>42.9</v>
      </c>
      <c r="CT6" s="35">
        <f t="shared" si="10"/>
        <v>43.36</v>
      </c>
      <c r="CU6" s="35">
        <f t="shared" si="10"/>
        <v>42.56</v>
      </c>
      <c r="CV6" s="35">
        <f t="shared" si="10"/>
        <v>42.47</v>
      </c>
      <c r="CW6" s="34" t="str">
        <f>IF(CW7="","",IF(CW7="-","【-】","【"&amp;SUBSTITUTE(TEXT(CW7,"#,##0.00"),"-","△")&amp;"】"))</f>
        <v>【42.86】</v>
      </c>
      <c r="CX6" s="35">
        <f>IF(CX7="",NA(),CX7)</f>
        <v>88.84</v>
      </c>
      <c r="CY6" s="35">
        <f t="shared" ref="CY6:DG6" si="11">IF(CY7="",NA(),CY7)</f>
        <v>91.11</v>
      </c>
      <c r="CZ6" s="35">
        <f t="shared" si="11"/>
        <v>92.59</v>
      </c>
      <c r="DA6" s="35">
        <f t="shared" si="11"/>
        <v>95.07</v>
      </c>
      <c r="DB6" s="35">
        <f t="shared" si="11"/>
        <v>96.62</v>
      </c>
      <c r="DC6" s="35">
        <f t="shared" si="11"/>
        <v>82.9</v>
      </c>
      <c r="DD6" s="35">
        <f t="shared" si="11"/>
        <v>83.5</v>
      </c>
      <c r="DE6" s="35">
        <f t="shared" si="11"/>
        <v>83.06</v>
      </c>
      <c r="DF6" s="35">
        <f t="shared" si="11"/>
        <v>83.32</v>
      </c>
      <c r="DG6" s="35">
        <f t="shared" si="11"/>
        <v>83.75</v>
      </c>
      <c r="DH6" s="34" t="str">
        <f>IF(DH7="","",IF(DH7="-","【-】","【"&amp;SUBSTITUTE(TEXT(DH7,"#,##0.00"),"-","△")&amp;"】"))</f>
        <v>【84.20】</v>
      </c>
      <c r="DI6" s="35">
        <f>IF(DI7="",NA(),DI7)</f>
        <v>13.94</v>
      </c>
      <c r="DJ6" s="35">
        <f t="shared" ref="DJ6:DR6" si="12">IF(DJ7="",NA(),DJ7)</f>
        <v>15.83</v>
      </c>
      <c r="DK6" s="35">
        <f t="shared" si="12"/>
        <v>17.690000000000001</v>
      </c>
      <c r="DL6" s="35">
        <f t="shared" si="12"/>
        <v>24.22</v>
      </c>
      <c r="DM6" s="35">
        <f t="shared" si="12"/>
        <v>21.52</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252018</v>
      </c>
      <c r="D7" s="37">
        <v>46</v>
      </c>
      <c r="E7" s="37">
        <v>17</v>
      </c>
      <c r="F7" s="37">
        <v>4</v>
      </c>
      <c r="G7" s="37">
        <v>0</v>
      </c>
      <c r="H7" s="37" t="s">
        <v>96</v>
      </c>
      <c r="I7" s="37" t="s">
        <v>97</v>
      </c>
      <c r="J7" s="37" t="s">
        <v>98</v>
      </c>
      <c r="K7" s="37" t="s">
        <v>99</v>
      </c>
      <c r="L7" s="37" t="s">
        <v>100</v>
      </c>
      <c r="M7" s="37" t="s">
        <v>101</v>
      </c>
      <c r="N7" s="38" t="s">
        <v>102</v>
      </c>
      <c r="O7" s="38">
        <v>57.55</v>
      </c>
      <c r="P7" s="38">
        <v>1.53</v>
      </c>
      <c r="Q7" s="38">
        <v>83.81</v>
      </c>
      <c r="R7" s="38">
        <v>2931</v>
      </c>
      <c r="S7" s="38">
        <v>343815</v>
      </c>
      <c r="T7" s="38">
        <v>464.51</v>
      </c>
      <c r="U7" s="38">
        <v>740.17</v>
      </c>
      <c r="V7" s="38">
        <v>5263</v>
      </c>
      <c r="W7" s="38">
        <v>2.41</v>
      </c>
      <c r="X7" s="38">
        <v>2183.8200000000002</v>
      </c>
      <c r="Y7" s="38">
        <v>104.04</v>
      </c>
      <c r="Z7" s="38">
        <v>100.36</v>
      </c>
      <c r="AA7" s="38">
        <v>100.84</v>
      </c>
      <c r="AB7" s="38">
        <v>104.73</v>
      </c>
      <c r="AC7" s="38">
        <v>53.26</v>
      </c>
      <c r="AD7" s="38">
        <v>100.94</v>
      </c>
      <c r="AE7" s="38">
        <v>100.85</v>
      </c>
      <c r="AF7" s="38">
        <v>102.13</v>
      </c>
      <c r="AG7" s="38">
        <v>101.72</v>
      </c>
      <c r="AH7" s="38">
        <v>102.73</v>
      </c>
      <c r="AI7" s="38">
        <v>102.87</v>
      </c>
      <c r="AJ7" s="38">
        <v>0</v>
      </c>
      <c r="AK7" s="38">
        <v>0</v>
      </c>
      <c r="AL7" s="38">
        <v>0</v>
      </c>
      <c r="AM7" s="38">
        <v>0</v>
      </c>
      <c r="AN7" s="38">
        <v>147.75</v>
      </c>
      <c r="AO7" s="38">
        <v>101.85</v>
      </c>
      <c r="AP7" s="38">
        <v>110.77</v>
      </c>
      <c r="AQ7" s="38">
        <v>109.51</v>
      </c>
      <c r="AR7" s="38">
        <v>112.88</v>
      </c>
      <c r="AS7" s="38">
        <v>94.97</v>
      </c>
      <c r="AT7" s="38">
        <v>76.63</v>
      </c>
      <c r="AU7" s="38">
        <v>163.74</v>
      </c>
      <c r="AV7" s="38">
        <v>45.96</v>
      </c>
      <c r="AW7" s="38">
        <v>-61.4</v>
      </c>
      <c r="AX7" s="38">
        <v>-203.6</v>
      </c>
      <c r="AY7" s="38">
        <v>-271.25</v>
      </c>
      <c r="AZ7" s="38">
        <v>49.07</v>
      </c>
      <c r="BA7" s="38">
        <v>46.78</v>
      </c>
      <c r="BB7" s="38">
        <v>47.44</v>
      </c>
      <c r="BC7" s="38">
        <v>49.18</v>
      </c>
      <c r="BD7" s="38">
        <v>47.72</v>
      </c>
      <c r="BE7" s="38">
        <v>49.61</v>
      </c>
      <c r="BF7" s="38">
        <v>2887.93</v>
      </c>
      <c r="BG7" s="38">
        <v>2554.94</v>
      </c>
      <c r="BH7" s="38">
        <v>2410.31</v>
      </c>
      <c r="BI7" s="38">
        <v>2208.2800000000002</v>
      </c>
      <c r="BJ7" s="38">
        <v>2399.62</v>
      </c>
      <c r="BK7" s="38">
        <v>1434.89</v>
      </c>
      <c r="BL7" s="38">
        <v>1298.9100000000001</v>
      </c>
      <c r="BM7" s="38">
        <v>1243.71</v>
      </c>
      <c r="BN7" s="38">
        <v>1194.1500000000001</v>
      </c>
      <c r="BO7" s="38">
        <v>1206.79</v>
      </c>
      <c r="BP7" s="38">
        <v>1218.7</v>
      </c>
      <c r="BQ7" s="38">
        <v>104.04</v>
      </c>
      <c r="BR7" s="38">
        <v>105.95</v>
      </c>
      <c r="BS7" s="38">
        <v>108.73</v>
      </c>
      <c r="BT7" s="38">
        <v>107.56</v>
      </c>
      <c r="BU7" s="38">
        <v>116.25</v>
      </c>
      <c r="BV7" s="38">
        <v>66.22</v>
      </c>
      <c r="BW7" s="38">
        <v>69.87</v>
      </c>
      <c r="BX7" s="38">
        <v>74.3</v>
      </c>
      <c r="BY7" s="38">
        <v>72.260000000000005</v>
      </c>
      <c r="BZ7" s="38">
        <v>71.84</v>
      </c>
      <c r="CA7" s="38">
        <v>74.17</v>
      </c>
      <c r="CB7" s="38">
        <v>180.73</v>
      </c>
      <c r="CC7" s="38">
        <v>147.63999999999999</v>
      </c>
      <c r="CD7" s="38">
        <v>173.31</v>
      </c>
      <c r="CE7" s="38">
        <v>176.51</v>
      </c>
      <c r="CF7" s="38">
        <v>164.15</v>
      </c>
      <c r="CG7" s="38">
        <v>246.72</v>
      </c>
      <c r="CH7" s="38">
        <v>234.96</v>
      </c>
      <c r="CI7" s="38">
        <v>221.81</v>
      </c>
      <c r="CJ7" s="38">
        <v>230.02</v>
      </c>
      <c r="CK7" s="38">
        <v>228.47</v>
      </c>
      <c r="CL7" s="38">
        <v>218.56</v>
      </c>
      <c r="CM7" s="38">
        <v>77.95</v>
      </c>
      <c r="CN7" s="38">
        <v>75.05</v>
      </c>
      <c r="CO7" s="38">
        <v>75.94</v>
      </c>
      <c r="CP7" s="38">
        <v>75.02</v>
      </c>
      <c r="CQ7" s="38">
        <v>74.489999999999995</v>
      </c>
      <c r="CR7" s="38">
        <v>41.35</v>
      </c>
      <c r="CS7" s="38">
        <v>42.9</v>
      </c>
      <c r="CT7" s="38">
        <v>43.36</v>
      </c>
      <c r="CU7" s="38">
        <v>42.56</v>
      </c>
      <c r="CV7" s="38">
        <v>42.47</v>
      </c>
      <c r="CW7" s="38">
        <v>42.86</v>
      </c>
      <c r="CX7" s="38">
        <v>88.84</v>
      </c>
      <c r="CY7" s="38">
        <v>91.11</v>
      </c>
      <c r="CZ7" s="38">
        <v>92.59</v>
      </c>
      <c r="DA7" s="38">
        <v>95.07</v>
      </c>
      <c r="DB7" s="38">
        <v>96.62</v>
      </c>
      <c r="DC7" s="38">
        <v>82.9</v>
      </c>
      <c r="DD7" s="38">
        <v>83.5</v>
      </c>
      <c r="DE7" s="38">
        <v>83.06</v>
      </c>
      <c r="DF7" s="38">
        <v>83.32</v>
      </c>
      <c r="DG7" s="38">
        <v>83.75</v>
      </c>
      <c r="DH7" s="38">
        <v>84.2</v>
      </c>
      <c r="DI7" s="38">
        <v>13.94</v>
      </c>
      <c r="DJ7" s="38">
        <v>15.83</v>
      </c>
      <c r="DK7" s="38">
        <v>17.690000000000001</v>
      </c>
      <c r="DL7" s="38">
        <v>24.22</v>
      </c>
      <c r="DM7" s="38">
        <v>21.52</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大津市企業局</cp:lastModifiedBy>
  <cp:lastPrinted>2021-01-21T04:27:59Z</cp:lastPrinted>
  <dcterms:created xsi:type="dcterms:W3CDTF">2020-12-04T02:33:30Z</dcterms:created>
  <dcterms:modified xsi:type="dcterms:W3CDTF">2021-01-21T04:28:27Z</dcterms:modified>
  <cp:category/>
</cp:coreProperties>
</file>