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E:\2022.01.06【ご確認ください（128(金)〆）】公営企業に係る経営比較分析表（令和２年度決算）の分析等について\"/>
    </mc:Choice>
  </mc:AlternateContent>
  <xr:revisionPtr revIDLastSave="0" documentId="13_ncr:1_{DC5765B1-5459-47DA-A74E-086AA21FDF37}" xr6:coauthVersionLast="36" xr6:coauthVersionMax="36" xr10:uidLastSave="{00000000-0000-0000-0000-000000000000}"/>
  <workbookProtection workbookAlgorithmName="SHA-512" workbookHashValue="IVUIjSCXFsC+C1eTBOU+9P9Cn/kECOLfa9g2uMX9+rQZy2n7I5dptfDkqaA8EDqoZBkD3MWx3TQ6L4/JPm0vmg==" workbookSaltValue="KBY3h4XyTOuwka/o1zQr8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<sst xmlns="http://schemas.openxmlformats.org/spreadsheetml/2006/main" count="231" uniqueCount="115">
  <si>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</si>
  <si>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</si>
  <si>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</si>
  <si>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</si>
  <si>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</si>
  <si>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</si>
  <si>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</si>
  <si>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</si>
  <si>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</si>
  <si>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</si>
  <si>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</si>
  <si>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</si>
  <si>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</si>
  <si>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</si>
  <si>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</si>
  <si>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</si>
  <si>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</si>
  <si>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</si>
  <si>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</si>
  <si>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</si>
  <si>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</si>
  <si>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</si>
  <si>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</si>
  <si>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</si>
  <si>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</si>
  <si>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</si>
  <si>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</si>
  <si>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</si>
  <si>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</si>
  <si>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</si>
  <si>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</si>
  <si>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</si>
  <si>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</si>
  <si>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</si>
  <si>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</si>
  <si>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</si>
  <si>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</si>
  <si>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</si>
  <si>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</si>
  <si>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</si>
  <si>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</si>
  <si>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</si>
  <si>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</si>
  <si>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</si>
  <si>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</si>
  <si>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</si>
  <si>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</si>
  <si>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</si>
  <si>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</si>
  <si>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</si>
  <si>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</si>
  <si>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</si>
  <si>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</si>
  <si>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</si>
  <si>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</si>
  <si>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</si>
  <si>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</si>
  <si>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</si>
  <si>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</si>
  <si>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</si>
  <si>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</si>
  <si>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</si>
  <si>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</si>
  <si>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</si>
  <si>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</si>
  <si>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</si>
  <si>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</si>
  <si>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</si>
  <si>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</si>
  <si>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</si>
  <si>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</si>
  <si>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</si>
  <si>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</si>
  <si>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</si>
  <si>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</si>
  <si>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</si>
  <si>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</si>
  <si>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</si>
  <si>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</si>
  <si>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</si>
  <si>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</si>
  <si>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</si>
  <si>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</si>
  <si>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</si>
  <si>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</si>
  <si>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</si>
  <si>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</si>
  <si>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</si>
  <si>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</si>
  <si>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</si>
  <si>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</si>
  <si>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</si>
  <si>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</si>
  <si>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長浜水道企業団</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</si>
  <si>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</si>
  <si>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</si>
  <si>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</si>
  <si>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</si>
  <si>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</si>
  <si>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</si>
  <si>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</si>
  <si>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</si>
  <si>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</si>
  <si>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</si>
  <si>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</si>
  <si>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</si>
  <si>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</si>
  <si>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</si>
  <si>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</si>
  <si>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</si>
  <si>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</si>
  <si>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</si>
  <si>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・企業債残高対給水収益比率が高いので、企業債に頼らない経営が必要である。
・有収率が低いので、漏水対策、老朽管更新が必要である。</t>
    <phoneticPr fontId="16"/>
  </si>
  <si>
    <t>①経常収支比率
　経常収益が経常費用を上回っていて、特に問題はない
②累積欠損金比率
　欠損はない。
③流動比率
　平成30年度から平均値より高くなっている。現金の増によるもので、十分な支払能力を有していると言える。
④企業債残高対給水収益比率(%)
　類似団体に比べ高いが、建設工事の抑制で改善している。
⑤料金回収率
　令和元年度に料金の低い地域で料金を改定したことにより回復している。。
⑥給水原価
　平均より低くなっていて良好である。
⑦施設利用率
　人口減少や積雪量の減少による給水量の減少で施設利用率が低下しており、平均より低くなっている。
⑧有収率
　H29に長浜市から経営統合した区域で漏水が多く、修理により改善しているものの、平均より低くなっている。</t>
    <rPh sb="58" eb="60">
      <t>ヘイセイ</t>
    </rPh>
    <rPh sb="62" eb="64">
      <t>ネンド</t>
    </rPh>
    <rPh sb="66" eb="69">
      <t>ヘイキンチ</t>
    </rPh>
    <rPh sb="71" eb="72">
      <t>タカ</t>
    </rPh>
    <rPh sb="79" eb="81">
      <t>ゲンキン</t>
    </rPh>
    <rPh sb="82" eb="83">
      <t>ゾウ</t>
    </rPh>
    <rPh sb="90" eb="92">
      <t>ジュウブン</t>
    </rPh>
    <rPh sb="93" eb="95">
      <t>シハライ</t>
    </rPh>
    <rPh sb="95" eb="97">
      <t>ノウリョク</t>
    </rPh>
    <rPh sb="98" eb="99">
      <t>ユウ</t>
    </rPh>
    <rPh sb="104" eb="105">
      <t>イ</t>
    </rPh>
    <rPh sb="138" eb="140">
      <t>ケンセツ</t>
    </rPh>
    <rPh sb="140" eb="142">
      <t>コウジ</t>
    </rPh>
    <rPh sb="143" eb="145">
      <t>ヨクセイ</t>
    </rPh>
    <rPh sb="146" eb="148">
      <t>カイゼン</t>
    </rPh>
    <rPh sb="162" eb="164">
      <t>レイワ</t>
    </rPh>
    <rPh sb="164" eb="167">
      <t>ガンネンド</t>
    </rPh>
    <rPh sb="168" eb="170">
      <t>リョウキン</t>
    </rPh>
    <rPh sb="171" eb="172">
      <t>ヒク</t>
    </rPh>
    <rPh sb="173" eb="175">
      <t>チイキ</t>
    </rPh>
    <rPh sb="188" eb="190">
      <t>カイフク</t>
    </rPh>
    <rPh sb="230" eb="232">
      <t>ジンコウ</t>
    </rPh>
    <rPh sb="232" eb="234">
      <t>ゲンショウ</t>
    </rPh>
    <rPh sb="235" eb="238">
      <t>セキセツリョウ</t>
    </rPh>
    <rPh sb="239" eb="241">
      <t>ゲンショウ</t>
    </rPh>
    <rPh sb="244" eb="247">
      <t>キュウスイリョウ</t>
    </rPh>
    <rPh sb="248" eb="250">
      <t>ゲンショウ</t>
    </rPh>
    <rPh sb="251" eb="253">
      <t>シセツ</t>
    </rPh>
    <rPh sb="253" eb="256">
      <t>リヨウリツ</t>
    </rPh>
    <rPh sb="257" eb="259">
      <t>テイカ</t>
    </rPh>
    <rPh sb="264" eb="266">
      <t>ヘイキン</t>
    </rPh>
    <rPh sb="268" eb="269">
      <t>ヒク</t>
    </rPh>
    <rPh sb="287" eb="290">
      <t>ナガハマシ</t>
    </rPh>
    <rPh sb="292" eb="294">
      <t>ケイエイ</t>
    </rPh>
    <rPh sb="294" eb="296">
      <t>トウゴウ</t>
    </rPh>
    <rPh sb="298" eb="300">
      <t>クイキ</t>
    </rPh>
    <rPh sb="301" eb="303">
      <t>ロウスイ</t>
    </rPh>
    <phoneticPr fontId="16"/>
  </si>
  <si>
    <t>①有形固定資産減価償却率
　R2度に初めて平均値を上回り、施設の老朽化が進んでいる。今後地域水道ビジョンに基づき施設更新を進める。。
②管路経年化率
　管路の布設年度が比較的新しいため、類似団体平均、全国平均より低い。
③管路更新率
　管路が比較的新しく更新需要が少ない。</t>
    <rPh sb="16" eb="17">
      <t>ド</t>
    </rPh>
    <rPh sb="18" eb="19">
      <t>ハジ</t>
    </rPh>
    <rPh sb="21" eb="24">
      <t>ヘイキンチ</t>
    </rPh>
    <rPh sb="25" eb="27">
      <t>ウワマワ</t>
    </rPh>
    <rPh sb="29" eb="31">
      <t>シセツ</t>
    </rPh>
    <rPh sb="32" eb="35">
      <t>ロウキュウカ</t>
    </rPh>
    <rPh sb="36" eb="37">
      <t>スス</t>
    </rPh>
    <rPh sb="42" eb="44">
      <t>コンゴ</t>
    </rPh>
    <rPh sb="44" eb="46">
      <t>チイキ</t>
    </rPh>
    <rPh sb="46" eb="48">
      <t>スイドウ</t>
    </rPh>
    <rPh sb="53" eb="54">
      <t>モト</t>
    </rPh>
    <rPh sb="56" eb="58">
      <t>シセツ</t>
    </rPh>
    <rPh sb="58" eb="60">
      <t>コウシン</t>
    </rPh>
    <rPh sb="61" eb="62">
      <t>スス</t>
    </rPh>
    <rPh sb="76" eb="78">
      <t>カンロ</t>
    </rPh>
    <rPh sb="79" eb="81">
      <t>フセツ</t>
    </rPh>
    <rPh sb="81" eb="83">
      <t>ネンド</t>
    </rPh>
    <rPh sb="84" eb="87">
      <t>ヒカクテキ</t>
    </rPh>
    <rPh sb="87" eb="88">
      <t>アタラ</t>
    </rPh>
    <rPh sb="118" eb="120">
      <t>カンロ</t>
    </rPh>
    <rPh sb="121" eb="124">
      <t>ヒカクテキ</t>
    </rPh>
    <rPh sb="124" eb="125">
      <t>アタラ</t>
    </rPh>
    <rPh sb="127" eb="129">
      <t>コウシン</t>
    </rPh>
    <rPh sb="129" eb="131">
      <t>ジュヨウ</t>
    </rPh>
    <rPh sb="132" eb="133">
      <t>スク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</si>
</sst>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D54FBBE4-C432-46B4-9A44-2547EAC23F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8C-45C4-B63D-65DA17EAEE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3C8C-45C4-B63D-65DA17EAEE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58.43</c:v>
                </c:pt>
                <c:pt idx="1">
                  <c:v>63.19</c:v>
                </c:pt>
                <c:pt idx="2">
                  <c:v>63.23</c:v>
                </c:pt>
                <c:pt idx="3">
                  <c:v>61.86</c:v>
                </c:pt>
                <c:pt idx="4">
                  <c:v>61.95</c:v>
                </c:pt>
              </c:numCache>
            </c:numRef>
          </c:val>
          <c:extLst>
            <c:ext xmlns:c16="http://schemas.microsoft.com/office/drawing/2014/chart" uri="{C3380CC4-5D6E-409C-BE32-E72D297353CC}">
              <c16:uniqueId val="{00000000-5119-4957-8222-E89715DC0E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5119-4957-8222-E89715DC0E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80.709999999999994</c:v>
                </c:pt>
                <c:pt idx="1">
                  <c:v>76.569999999999993</c:v>
                </c:pt>
                <c:pt idx="2">
                  <c:v>75.28</c:v>
                </c:pt>
                <c:pt idx="3">
                  <c:v>76.05</c:v>
                </c:pt>
                <c:pt idx="4">
                  <c:v>76.260000000000005</c:v>
                </c:pt>
              </c:numCache>
            </c:numRef>
          </c:val>
          <c:extLst>
            <c:ext xmlns:c16="http://schemas.microsoft.com/office/drawing/2014/chart" uri="{C3380CC4-5D6E-409C-BE32-E72D297353CC}">
              <c16:uniqueId val="{00000000-A5F4-4013-8D0D-35F192143B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A5F4-4013-8D0D-35F192143B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119.18</c:v>
                </c:pt>
                <c:pt idx="1">
                  <c:v>118.99</c:v>
                </c:pt>
                <c:pt idx="2">
                  <c:v>118.55</c:v>
                </c:pt>
                <c:pt idx="3">
                  <c:v>124.06</c:v>
                </c:pt>
                <c:pt idx="4">
                  <c:v>125.35</c:v>
                </c:pt>
              </c:numCache>
            </c:numRef>
          </c:val>
          <c:extLst>
            <c:ext xmlns:c16="http://schemas.microsoft.com/office/drawing/2014/chart" uri="{C3380CC4-5D6E-409C-BE32-E72D297353CC}">
              <c16:uniqueId val="{00000000-B009-4A5C-9460-86C46110BBE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B009-4A5C-9460-86C46110BBE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43.09</c:v>
                </c:pt>
                <c:pt idx="1">
                  <c:v>43.12</c:v>
                </c:pt>
                <c:pt idx="2">
                  <c:v>45.57</c:v>
                </c:pt>
                <c:pt idx="3">
                  <c:v>48.03</c:v>
                </c:pt>
                <c:pt idx="4">
                  <c:v>50.54</c:v>
                </c:pt>
              </c:numCache>
            </c:numRef>
          </c:val>
          <c:extLst>
            <c:ext xmlns:c16="http://schemas.microsoft.com/office/drawing/2014/chart" uri="{C3380CC4-5D6E-409C-BE32-E72D297353CC}">
              <c16:uniqueId val="{00000000-F5D9-4451-BDA0-60ED8233C9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F5D9-4451-BDA0-60ED8233C9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1.86</c:v>
                </c:pt>
                <c:pt idx="1">
                  <c:v>1.53</c:v>
                </c:pt>
                <c:pt idx="2">
                  <c:v>1.53</c:v>
                </c:pt>
                <c:pt idx="3">
                  <c:v>1.53</c:v>
                </c:pt>
                <c:pt idx="4">
                  <c:v>1.53</c:v>
                </c:pt>
              </c:numCache>
            </c:numRef>
          </c:val>
          <c:extLst>
            <c:ext xmlns:c16="http://schemas.microsoft.com/office/drawing/2014/chart" uri="{C3380CC4-5D6E-409C-BE32-E72D297353CC}">
              <c16:uniqueId val="{00000000-C22D-4A23-9FC4-42355C5C7E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C22D-4A23-9FC4-42355C5C7E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D5-4195-8F24-66307AC716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6D5-4195-8F24-66307AC716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321.87</c:v>
                </c:pt>
                <c:pt idx="1">
                  <c:v>324.14</c:v>
                </c:pt>
                <c:pt idx="2">
                  <c:v>379.33</c:v>
                </c:pt>
                <c:pt idx="3">
                  <c:v>401.34</c:v>
                </c:pt>
                <c:pt idx="4">
                  <c:v>368.06</c:v>
                </c:pt>
              </c:numCache>
            </c:numRef>
          </c:val>
          <c:extLst>
            <c:ext xmlns:c16="http://schemas.microsoft.com/office/drawing/2014/chart" uri="{C3380CC4-5D6E-409C-BE32-E72D297353CC}">
              <c16:uniqueId val="{00000000-482E-4DDA-9DDD-56799AFE52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482E-4DDA-9DDD-56799AFE52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642.55999999999995</c:v>
                </c:pt>
                <c:pt idx="1">
                  <c:v>631.04999999999995</c:v>
                </c:pt>
                <c:pt idx="2">
                  <c:v>600.42999999999995</c:v>
                </c:pt>
                <c:pt idx="3">
                  <c:v>545.99</c:v>
                </c:pt>
                <c:pt idx="4">
                  <c:v>512.33000000000004</c:v>
                </c:pt>
              </c:numCache>
            </c:numRef>
          </c:val>
          <c:extLst>
            <c:ext xmlns:c16="http://schemas.microsoft.com/office/drawing/2014/chart" uri="{C3380CC4-5D6E-409C-BE32-E72D297353CC}">
              <c16:uniqueId val="{00000000-1F54-4A27-88C8-856362A15E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1F54-4A27-88C8-856362A15E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109.97</c:v>
                </c:pt>
                <c:pt idx="1">
                  <c:v>112.54</c:v>
                </c:pt>
                <c:pt idx="2">
                  <c:v>110.57</c:v>
                </c:pt>
                <c:pt idx="3">
                  <c:v>116.78</c:v>
                </c:pt>
                <c:pt idx="4">
                  <c:v>118.24</c:v>
                </c:pt>
              </c:numCache>
            </c:numRef>
          </c:val>
          <c:extLst>
            <c:ext xmlns:c16="http://schemas.microsoft.com/office/drawing/2014/chart" uri="{C3380CC4-5D6E-409C-BE32-E72D297353CC}">
              <c16:uniqueId val="{00000000-63EF-4A09-97AF-25BD159932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63EF-4A09-97AF-25BD159932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138.86000000000001</c:v>
                </c:pt>
                <c:pt idx="1">
                  <c:v>137.69</c:v>
                </c:pt>
                <c:pt idx="2">
                  <c:v>140.31</c:v>
                </c:pt>
                <c:pt idx="3">
                  <c:v>136.24</c:v>
                </c:pt>
                <c:pt idx="4">
                  <c:v>133.74</c:v>
                </c:pt>
              </c:numCache>
            </c:numRef>
          </c:val>
          <c:extLst>
            <c:ext xmlns:c16="http://schemas.microsoft.com/office/drawing/2014/chart" uri="{C3380CC4-5D6E-409C-BE32-E72D297353CC}">
              <c16:uniqueId val="{00000000-192E-4210-835A-7BC8B79334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192E-4210-835A-7BC8B79334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74" zoomScaleNormal="100" workbookViewId="0">
      <selection activeCell="BO6" sqref="BO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滋賀県　長浜水道企業団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A3</v>
      </c>
      <c r="X8" s="77"/>
      <c r="Y8" s="77"/>
      <c r="Z8" s="77"/>
      <c r="AA8" s="77"/>
      <c r="AB8" s="77"/>
      <c r="AC8" s="77"/>
      <c r="AD8" s="77" t="str">
        <f>データ!$M$6</f>
        <v>自治体職員</v>
      </c>
      <c r="AE8" s="77"/>
      <c r="AF8" s="77"/>
      <c r="AG8" s="77"/>
      <c r="AH8" s="77"/>
      <c r="AI8" s="77"/>
      <c r="AJ8" s="77"/>
      <c r="AK8" s="4"/>
      <c r="AL8" s="65" t="str">
        <f>データ!$R$6</f>
        <v>-</v>
      </c>
      <c r="AM8" s="65"/>
      <c r="AN8" s="65"/>
      <c r="AO8" s="65"/>
      <c r="AP8" s="65"/>
      <c r="AQ8" s="65"/>
      <c r="AR8" s="65"/>
      <c r="AS8" s="65"/>
      <c r="AT8" s="61" t="str">
        <f>データ!$S$6</f>
        <v>-</v>
      </c>
      <c r="AU8" s="62"/>
      <c r="AV8" s="62"/>
      <c r="AW8" s="62"/>
      <c r="AX8" s="62"/>
      <c r="AY8" s="62"/>
      <c r="AZ8" s="62"/>
      <c r="BA8" s="62"/>
      <c r="BB8" s="64" t="str">
        <f>データ!$T$6</f>
        <v>-</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56.03</v>
      </c>
      <c r="J10" s="62"/>
      <c r="K10" s="62"/>
      <c r="L10" s="62"/>
      <c r="M10" s="62"/>
      <c r="N10" s="62"/>
      <c r="O10" s="63"/>
      <c r="P10" s="64">
        <f>データ!$P$6</f>
        <v>98.86</v>
      </c>
      <c r="Q10" s="64"/>
      <c r="R10" s="64"/>
      <c r="S10" s="64"/>
      <c r="T10" s="64"/>
      <c r="U10" s="64"/>
      <c r="V10" s="64"/>
      <c r="W10" s="65">
        <f>データ!$Q$6</f>
        <v>2827</v>
      </c>
      <c r="X10" s="65"/>
      <c r="Y10" s="65"/>
      <c r="Z10" s="65"/>
      <c r="AA10" s="65"/>
      <c r="AB10" s="65"/>
      <c r="AC10" s="65"/>
      <c r="AD10" s="2"/>
      <c r="AE10" s="2"/>
      <c r="AF10" s="2"/>
      <c r="AG10" s="2"/>
      <c r="AH10" s="4"/>
      <c r="AI10" s="4"/>
      <c r="AJ10" s="4"/>
      <c r="AK10" s="4"/>
      <c r="AL10" s="65">
        <f>データ!$U$6</f>
        <v>125323</v>
      </c>
      <c r="AM10" s="65"/>
      <c r="AN10" s="65"/>
      <c r="AO10" s="65"/>
      <c r="AP10" s="65"/>
      <c r="AQ10" s="65"/>
      <c r="AR10" s="65"/>
      <c r="AS10" s="65"/>
      <c r="AT10" s="61">
        <f>データ!$V$6</f>
        <v>176.19</v>
      </c>
      <c r="AU10" s="62"/>
      <c r="AV10" s="62"/>
      <c r="AW10" s="62"/>
      <c r="AX10" s="62"/>
      <c r="AY10" s="62"/>
      <c r="AZ10" s="62"/>
      <c r="BA10" s="62"/>
      <c r="BB10" s="64">
        <f>データ!$W$6</f>
        <v>711.29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114</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oY+a0GKbmF20zxDnoVoQvC9MBuCj9hUlsluqL1wJ0VDHMtUjVRngEEmxPUk4ONYPwzHGHySHnXs4q8r/kWHdA==" saltValue="4EEZCtV64AfuaAk6Fwuy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258211</v>
      </c>
      <c r="D6" s="34">
        <f t="shared" si="3"/>
        <v>46</v>
      </c>
      <c r="E6" s="34">
        <f t="shared" si="3"/>
        <v>1</v>
      </c>
      <c r="F6" s="34">
        <f t="shared" si="3"/>
        <v>0</v>
      </c>
      <c r="G6" s="34">
        <f t="shared" si="3"/>
        <v>1</v>
      </c>
      <c r="H6" s="34" t="str">
        <f t="shared" si="3"/>
        <v>滋賀県　長浜水道企業団</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56.03</v>
      </c>
      <c r="P6" s="35">
        <f t="shared" si="3"/>
        <v>98.86</v>
      </c>
      <c r="Q6" s="35">
        <f t="shared" si="3"/>
        <v>2827</v>
      </c>
      <c r="R6" s="35" t="str">
        <f t="shared" si="3"/>
        <v>-</v>
      </c>
      <c r="S6" s="35" t="str">
        <f t="shared" si="3"/>
        <v>-</v>
      </c>
      <c r="T6" s="35" t="str">
        <f t="shared" si="3"/>
        <v>-</v>
      </c>
      <c r="U6" s="35">
        <f t="shared" si="3"/>
        <v>125323</v>
      </c>
      <c r="V6" s="35">
        <f t="shared" si="3"/>
        <v>176.19</v>
      </c>
      <c r="W6" s="35">
        <f t="shared" si="3"/>
        <v>711.29</v>
      </c>
      <c r="X6" s="36">
        <f>IF(X7="",NA(),X7)</f>
        <v>119.18</v>
      </c>
      <c r="Y6" s="36">
        <f t="shared" ref="Y6:AG6" si="4">IF(Y7="",NA(),Y7)</f>
        <v>118.99</v>
      </c>
      <c r="Z6" s="36">
        <f t="shared" si="4"/>
        <v>118.55</v>
      </c>
      <c r="AA6" s="36">
        <f t="shared" si="4"/>
        <v>124.06</v>
      </c>
      <c r="AB6" s="36">
        <f t="shared" si="4"/>
        <v>125.35</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321.87</v>
      </c>
      <c r="AU6" s="36">
        <f t="shared" ref="AU6:BC6" si="6">IF(AU7="",NA(),AU7)</f>
        <v>324.14</v>
      </c>
      <c r="AV6" s="36">
        <f t="shared" si="6"/>
        <v>379.33</v>
      </c>
      <c r="AW6" s="36">
        <f t="shared" si="6"/>
        <v>401.34</v>
      </c>
      <c r="AX6" s="36">
        <f t="shared" si="6"/>
        <v>368.06</v>
      </c>
      <c r="AY6" s="36">
        <f t="shared" si="6"/>
        <v>349.04</v>
      </c>
      <c r="AZ6" s="36">
        <f t="shared" si="6"/>
        <v>337.49</v>
      </c>
      <c r="BA6" s="36">
        <f t="shared" si="6"/>
        <v>335.6</v>
      </c>
      <c r="BB6" s="36">
        <f t="shared" si="6"/>
        <v>358.91</v>
      </c>
      <c r="BC6" s="36">
        <f t="shared" si="6"/>
        <v>360.96</v>
      </c>
      <c r="BD6" s="35" t="str">
        <f>IF(BD7="","",IF(BD7="-","【-】","【"&amp;SUBSTITUTE(TEXT(BD7,"#,##0.00"),"-","△")&amp;"】"))</f>
        <v>【260.31】</v>
      </c>
      <c r="BE6" s="36">
        <f>IF(BE7="",NA(),BE7)</f>
        <v>642.55999999999995</v>
      </c>
      <c r="BF6" s="36">
        <f t="shared" ref="BF6:BN6" si="7">IF(BF7="",NA(),BF7)</f>
        <v>631.04999999999995</v>
      </c>
      <c r="BG6" s="36">
        <f t="shared" si="7"/>
        <v>600.42999999999995</v>
      </c>
      <c r="BH6" s="36">
        <f t="shared" si="7"/>
        <v>545.99</v>
      </c>
      <c r="BI6" s="36">
        <f t="shared" si="7"/>
        <v>512.33000000000004</v>
      </c>
      <c r="BJ6" s="36">
        <f t="shared" si="7"/>
        <v>254.54</v>
      </c>
      <c r="BK6" s="36">
        <f t="shared" si="7"/>
        <v>265.92</v>
      </c>
      <c r="BL6" s="36">
        <f t="shared" si="7"/>
        <v>258.26</v>
      </c>
      <c r="BM6" s="36">
        <f t="shared" si="7"/>
        <v>247.27</v>
      </c>
      <c r="BN6" s="36">
        <f t="shared" si="7"/>
        <v>239.18</v>
      </c>
      <c r="BO6" s="35" t="str">
        <f>IF(BO7="","",IF(BO7="-","【-】","【"&amp;SUBSTITUTE(TEXT(BO7,"#,##0.00"),"-","△")&amp;"】"))</f>
        <v>【275.67】</v>
      </c>
      <c r="BP6" s="36">
        <f>IF(BP7="",NA(),BP7)</f>
        <v>109.97</v>
      </c>
      <c r="BQ6" s="36">
        <f t="shared" ref="BQ6:BY6" si="8">IF(BQ7="",NA(),BQ7)</f>
        <v>112.54</v>
      </c>
      <c r="BR6" s="36">
        <f t="shared" si="8"/>
        <v>110.57</v>
      </c>
      <c r="BS6" s="36">
        <f t="shared" si="8"/>
        <v>116.78</v>
      </c>
      <c r="BT6" s="36">
        <f t="shared" si="8"/>
        <v>118.24</v>
      </c>
      <c r="BU6" s="36">
        <f t="shared" si="8"/>
        <v>106.52</v>
      </c>
      <c r="BV6" s="36">
        <f t="shared" si="8"/>
        <v>105.86</v>
      </c>
      <c r="BW6" s="36">
        <f t="shared" si="8"/>
        <v>106.07</v>
      </c>
      <c r="BX6" s="36">
        <f t="shared" si="8"/>
        <v>105.34</v>
      </c>
      <c r="BY6" s="36">
        <f t="shared" si="8"/>
        <v>101.89</v>
      </c>
      <c r="BZ6" s="35" t="str">
        <f>IF(BZ7="","",IF(BZ7="-","【-】","【"&amp;SUBSTITUTE(TEXT(BZ7,"#,##0.00"),"-","△")&amp;"】"))</f>
        <v>【100.05】</v>
      </c>
      <c r="CA6" s="36">
        <f>IF(CA7="",NA(),CA7)</f>
        <v>138.86000000000001</v>
      </c>
      <c r="CB6" s="36">
        <f t="shared" ref="CB6:CJ6" si="9">IF(CB7="",NA(),CB7)</f>
        <v>137.69</v>
      </c>
      <c r="CC6" s="36">
        <f t="shared" si="9"/>
        <v>140.31</v>
      </c>
      <c r="CD6" s="36">
        <f t="shared" si="9"/>
        <v>136.24</v>
      </c>
      <c r="CE6" s="36">
        <f t="shared" si="9"/>
        <v>133.74</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58.43</v>
      </c>
      <c r="CM6" s="36">
        <f t="shared" ref="CM6:CU6" si="10">IF(CM7="",NA(),CM7)</f>
        <v>63.19</v>
      </c>
      <c r="CN6" s="36">
        <f t="shared" si="10"/>
        <v>63.23</v>
      </c>
      <c r="CO6" s="36">
        <f t="shared" si="10"/>
        <v>61.86</v>
      </c>
      <c r="CP6" s="36">
        <f t="shared" si="10"/>
        <v>61.95</v>
      </c>
      <c r="CQ6" s="36">
        <f t="shared" si="10"/>
        <v>62.1</v>
      </c>
      <c r="CR6" s="36">
        <f t="shared" si="10"/>
        <v>62.38</v>
      </c>
      <c r="CS6" s="36">
        <f t="shared" si="10"/>
        <v>62.83</v>
      </c>
      <c r="CT6" s="36">
        <f t="shared" si="10"/>
        <v>62.05</v>
      </c>
      <c r="CU6" s="36">
        <f t="shared" si="10"/>
        <v>63.23</v>
      </c>
      <c r="CV6" s="35" t="str">
        <f>IF(CV7="","",IF(CV7="-","【-】","【"&amp;SUBSTITUTE(TEXT(CV7,"#,##0.00"),"-","△")&amp;"】"))</f>
        <v>【60.69】</v>
      </c>
      <c r="CW6" s="36">
        <f>IF(CW7="",NA(),CW7)</f>
        <v>80.709999999999994</v>
      </c>
      <c r="CX6" s="36">
        <f t="shared" ref="CX6:DF6" si="11">IF(CX7="",NA(),CX7)</f>
        <v>76.569999999999993</v>
      </c>
      <c r="CY6" s="36">
        <f t="shared" si="11"/>
        <v>75.28</v>
      </c>
      <c r="CZ6" s="36">
        <f t="shared" si="11"/>
        <v>76.05</v>
      </c>
      <c r="DA6" s="36">
        <f t="shared" si="11"/>
        <v>76.260000000000005</v>
      </c>
      <c r="DB6" s="36">
        <f t="shared" si="11"/>
        <v>89.52</v>
      </c>
      <c r="DC6" s="36">
        <f t="shared" si="11"/>
        <v>89.17</v>
      </c>
      <c r="DD6" s="36">
        <f t="shared" si="11"/>
        <v>88.86</v>
      </c>
      <c r="DE6" s="36">
        <f t="shared" si="11"/>
        <v>89.11</v>
      </c>
      <c r="DF6" s="36">
        <f t="shared" si="11"/>
        <v>89.35</v>
      </c>
      <c r="DG6" s="35" t="str">
        <f>IF(DG7="","",IF(DG7="-","【-】","【"&amp;SUBSTITUTE(TEXT(DG7,"#,##0.00"),"-","△")&amp;"】"))</f>
        <v>【89.82】</v>
      </c>
      <c r="DH6" s="36">
        <f>IF(DH7="",NA(),DH7)</f>
        <v>43.09</v>
      </c>
      <c r="DI6" s="36">
        <f t="shared" ref="DI6:DQ6" si="12">IF(DI7="",NA(),DI7)</f>
        <v>43.12</v>
      </c>
      <c r="DJ6" s="36">
        <f t="shared" si="12"/>
        <v>45.57</v>
      </c>
      <c r="DK6" s="36">
        <f t="shared" si="12"/>
        <v>48.03</v>
      </c>
      <c r="DL6" s="36">
        <f t="shared" si="12"/>
        <v>50.54</v>
      </c>
      <c r="DM6" s="36">
        <f t="shared" si="12"/>
        <v>46.58</v>
      </c>
      <c r="DN6" s="36">
        <f t="shared" si="12"/>
        <v>46.99</v>
      </c>
      <c r="DO6" s="36">
        <f t="shared" si="12"/>
        <v>47.89</v>
      </c>
      <c r="DP6" s="36">
        <f t="shared" si="12"/>
        <v>48.69</v>
      </c>
      <c r="DQ6" s="36">
        <f t="shared" si="12"/>
        <v>49.62</v>
      </c>
      <c r="DR6" s="35" t="str">
        <f>IF(DR7="","",IF(DR7="-","【-】","【"&amp;SUBSTITUTE(TEXT(DR7,"#,##0.00"),"-","△")&amp;"】"))</f>
        <v>【50.19】</v>
      </c>
      <c r="DS6" s="36">
        <f>IF(DS7="",NA(),DS7)</f>
        <v>1.86</v>
      </c>
      <c r="DT6" s="36">
        <f t="shared" ref="DT6:EB6" si="13">IF(DT7="",NA(),DT7)</f>
        <v>1.53</v>
      </c>
      <c r="DU6" s="36">
        <f t="shared" si="13"/>
        <v>1.53</v>
      </c>
      <c r="DV6" s="36">
        <f t="shared" si="13"/>
        <v>1.53</v>
      </c>
      <c r="DW6" s="36">
        <f t="shared" si="13"/>
        <v>1.53</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0.46</v>
      </c>
      <c r="EE6" s="36">
        <f t="shared" ref="EE6:EM6" si="14">IF(EE7="",NA(),EE7)</f>
        <v>0.04</v>
      </c>
      <c r="EF6" s="35">
        <f t="shared" si="14"/>
        <v>0</v>
      </c>
      <c r="EG6" s="35">
        <f t="shared" si="14"/>
        <v>0</v>
      </c>
      <c r="EH6" s="35">
        <f t="shared" si="14"/>
        <v>0</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258211</v>
      </c>
      <c r="D7" s="38">
        <v>46</v>
      </c>
      <c r="E7" s="38">
        <v>1</v>
      </c>
      <c r="F7" s="38">
        <v>0</v>
      </c>
      <c r="G7" s="38">
        <v>1</v>
      </c>
      <c r="H7" s="38" t="s">
        <v>93</v>
      </c>
      <c r="I7" s="38" t="s">
        <v>94</v>
      </c>
      <c r="J7" s="38" t="s">
        <v>95</v>
      </c>
      <c r="K7" s="38" t="s">
        <v>96</v>
      </c>
      <c r="L7" s="38" t="s">
        <v>97</v>
      </c>
      <c r="M7" s="38" t="s">
        <v>98</v>
      </c>
      <c r="N7" s="39" t="s">
        <v>99</v>
      </c>
      <c r="O7" s="39">
        <v>56.03</v>
      </c>
      <c r="P7" s="39">
        <v>98.86</v>
      </c>
      <c r="Q7" s="39">
        <v>2827</v>
      </c>
      <c r="R7" s="39" t="s">
        <v>99</v>
      </c>
      <c r="S7" s="39" t="s">
        <v>99</v>
      </c>
      <c r="T7" s="39" t="s">
        <v>99</v>
      </c>
      <c r="U7" s="39">
        <v>125323</v>
      </c>
      <c r="V7" s="39">
        <v>176.19</v>
      </c>
      <c r="W7" s="39">
        <v>711.29</v>
      </c>
      <c r="X7" s="39">
        <v>119.18</v>
      </c>
      <c r="Y7" s="39">
        <v>118.99</v>
      </c>
      <c r="Z7" s="39">
        <v>118.55</v>
      </c>
      <c r="AA7" s="39">
        <v>124.06</v>
      </c>
      <c r="AB7" s="39">
        <v>125.35</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321.87</v>
      </c>
      <c r="AU7" s="39">
        <v>324.14</v>
      </c>
      <c r="AV7" s="39">
        <v>379.33</v>
      </c>
      <c r="AW7" s="39">
        <v>401.34</v>
      </c>
      <c r="AX7" s="39">
        <v>368.06</v>
      </c>
      <c r="AY7" s="39">
        <v>349.04</v>
      </c>
      <c r="AZ7" s="39">
        <v>337.49</v>
      </c>
      <c r="BA7" s="39">
        <v>335.6</v>
      </c>
      <c r="BB7" s="39">
        <v>358.91</v>
      </c>
      <c r="BC7" s="39">
        <v>360.96</v>
      </c>
      <c r="BD7" s="39">
        <v>260.31</v>
      </c>
      <c r="BE7" s="39">
        <v>642.55999999999995</v>
      </c>
      <c r="BF7" s="39">
        <v>631.04999999999995</v>
      </c>
      <c r="BG7" s="39">
        <v>600.42999999999995</v>
      </c>
      <c r="BH7" s="39">
        <v>545.99</v>
      </c>
      <c r="BI7" s="39">
        <v>512.33000000000004</v>
      </c>
      <c r="BJ7" s="39">
        <v>254.54</v>
      </c>
      <c r="BK7" s="39">
        <v>265.92</v>
      </c>
      <c r="BL7" s="39">
        <v>258.26</v>
      </c>
      <c r="BM7" s="39">
        <v>247.27</v>
      </c>
      <c r="BN7" s="39">
        <v>239.18</v>
      </c>
      <c r="BO7" s="39">
        <v>275.67</v>
      </c>
      <c r="BP7" s="39">
        <v>109.97</v>
      </c>
      <c r="BQ7" s="39">
        <v>112.54</v>
      </c>
      <c r="BR7" s="39">
        <v>110.57</v>
      </c>
      <c r="BS7" s="39">
        <v>116.78</v>
      </c>
      <c r="BT7" s="39">
        <v>118.24</v>
      </c>
      <c r="BU7" s="39">
        <v>106.52</v>
      </c>
      <c r="BV7" s="39">
        <v>105.86</v>
      </c>
      <c r="BW7" s="39">
        <v>106.07</v>
      </c>
      <c r="BX7" s="39">
        <v>105.34</v>
      </c>
      <c r="BY7" s="39">
        <v>101.89</v>
      </c>
      <c r="BZ7" s="39">
        <v>100.05</v>
      </c>
      <c r="CA7" s="39">
        <v>138.86000000000001</v>
      </c>
      <c r="CB7" s="39">
        <v>137.69</v>
      </c>
      <c r="CC7" s="39">
        <v>140.31</v>
      </c>
      <c r="CD7" s="39">
        <v>136.24</v>
      </c>
      <c r="CE7" s="39">
        <v>133.74</v>
      </c>
      <c r="CF7" s="39">
        <v>155.80000000000001</v>
      </c>
      <c r="CG7" s="39">
        <v>158.58000000000001</v>
      </c>
      <c r="CH7" s="39">
        <v>159.22</v>
      </c>
      <c r="CI7" s="39">
        <v>159.6</v>
      </c>
      <c r="CJ7" s="39">
        <v>156.32</v>
      </c>
      <c r="CK7" s="39">
        <v>166.4</v>
      </c>
      <c r="CL7" s="39">
        <v>58.43</v>
      </c>
      <c r="CM7" s="39">
        <v>63.19</v>
      </c>
      <c r="CN7" s="39">
        <v>63.23</v>
      </c>
      <c r="CO7" s="39">
        <v>61.86</v>
      </c>
      <c r="CP7" s="39">
        <v>61.95</v>
      </c>
      <c r="CQ7" s="39">
        <v>62.1</v>
      </c>
      <c r="CR7" s="39">
        <v>62.38</v>
      </c>
      <c r="CS7" s="39">
        <v>62.83</v>
      </c>
      <c r="CT7" s="39">
        <v>62.05</v>
      </c>
      <c r="CU7" s="39">
        <v>63.23</v>
      </c>
      <c r="CV7" s="39">
        <v>60.69</v>
      </c>
      <c r="CW7" s="39">
        <v>80.709999999999994</v>
      </c>
      <c r="CX7" s="39">
        <v>76.569999999999993</v>
      </c>
      <c r="CY7" s="39">
        <v>75.28</v>
      </c>
      <c r="CZ7" s="39">
        <v>76.05</v>
      </c>
      <c r="DA7" s="39">
        <v>76.260000000000005</v>
      </c>
      <c r="DB7" s="39">
        <v>89.52</v>
      </c>
      <c r="DC7" s="39">
        <v>89.17</v>
      </c>
      <c r="DD7" s="39">
        <v>88.86</v>
      </c>
      <c r="DE7" s="39">
        <v>89.11</v>
      </c>
      <c r="DF7" s="39">
        <v>89.35</v>
      </c>
      <c r="DG7" s="39">
        <v>89.82</v>
      </c>
      <c r="DH7" s="39">
        <v>43.09</v>
      </c>
      <c r="DI7" s="39">
        <v>43.12</v>
      </c>
      <c r="DJ7" s="39">
        <v>45.57</v>
      </c>
      <c r="DK7" s="39">
        <v>48.03</v>
      </c>
      <c r="DL7" s="39">
        <v>50.54</v>
      </c>
      <c r="DM7" s="39">
        <v>46.58</v>
      </c>
      <c r="DN7" s="39">
        <v>46.99</v>
      </c>
      <c r="DO7" s="39">
        <v>47.89</v>
      </c>
      <c r="DP7" s="39">
        <v>48.69</v>
      </c>
      <c r="DQ7" s="39">
        <v>49.62</v>
      </c>
      <c r="DR7" s="39">
        <v>50.19</v>
      </c>
      <c r="DS7" s="39">
        <v>1.86</v>
      </c>
      <c r="DT7" s="39">
        <v>1.53</v>
      </c>
      <c r="DU7" s="39">
        <v>1.53</v>
      </c>
      <c r="DV7" s="39">
        <v>1.53</v>
      </c>
      <c r="DW7" s="39">
        <v>1.53</v>
      </c>
      <c r="DX7" s="39">
        <v>14.45</v>
      </c>
      <c r="DY7" s="39">
        <v>15.83</v>
      </c>
      <c r="DZ7" s="39">
        <v>16.899999999999999</v>
      </c>
      <c r="EA7" s="39">
        <v>18.260000000000002</v>
      </c>
      <c r="EB7" s="39">
        <v>19.510000000000002</v>
      </c>
      <c r="EC7" s="39">
        <v>20.63</v>
      </c>
      <c r="ED7" s="39">
        <v>0.46</v>
      </c>
      <c r="EE7" s="39">
        <v>0.04</v>
      </c>
      <c r="EF7" s="39">
        <v>0</v>
      </c>
      <c r="EG7" s="39">
        <v>0</v>
      </c>
      <c r="EH7" s="39">
        <v>0</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高木はづき</cp:lastModifiedBy>
  <cp:lastPrinted>2022-01-20T02:57:37Z</cp:lastPrinted>
  <dcterms:created xsi:type="dcterms:W3CDTF">2021-12-03T06:52:38Z</dcterms:created>
  <dcterms:modified xsi:type="dcterms:W3CDTF">2022-01-20T03:03:10Z</dcterms:modified>
  <cp:category/>
</cp:coreProperties>
</file>