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chiiki\Desktop\経営比較分析表\"/>
    </mc:Choice>
  </mc:AlternateContent>
  <xr:revisionPtr revIDLastSave="0" documentId="13_ncr:1_{65A1CC64-E8C3-462B-8DAC-EE0C898D3EE2}" xr6:coauthVersionLast="43" xr6:coauthVersionMax="43" xr10:uidLastSave="{00000000-0000-0000-0000-000000000000}"/>
  <workbookProtection workbookAlgorithmName="SHA-512" workbookHashValue="f1h23Jqz2Qbq+uiEqCprkuOK9vUzP+Qm6/WP18hidHwkeZwGjoXvxMBc1/H71hhaZmL+DWm7xdYxDITPNvSucQ==" workbookSaltValue="jIvNwr5S9ASPBULeiAHTP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<sst xmlns="http://schemas.openxmlformats.org/spreadsheetml/2006/main" count="236" uniqueCount="123">
  <si>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</si>
  <si>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</si>
  <si>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</si>
  <si>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</si>
  <si>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</si>
  <si>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</si>
  <si>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</si>
  <si>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</si>
  <si>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</si>
  <si>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</si>
  <si>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</si>
  <si>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</si>
  <si>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</si>
  <si>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</si>
  <si>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</si>
  <si>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</si>
  <si>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</si>
  <si>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</si>
  <si>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</si>
  <si>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</si>
  <si>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</si>
  <si>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</si>
  <si>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</si>
  <si>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</si>
  <si>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</si>
  <si>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</si>
  <si>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</si>
  <si>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</si>
  <si>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</si>
  <si>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</si>
  <si>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</si>
  <si>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</si>
  <si>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</si>
  <si>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</si>
  <si>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</si>
  <si>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</si>
  <si>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</si>
  <si>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</si>
  <si>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</si>
  <si>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</si>
  <si>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</si>
  <si>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</si>
  <si>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</si>
  <si>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</si>
  <si>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</si>
  <si>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</si>
  <si>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</si>
  <si>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</si>
  <si>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</si>
  <si>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</si>
  <si>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</si>
  <si>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</si>
  <si>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</si>
  <si>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</si>
  <si>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</si>
  <si>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</si>
  <si>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</si>
  <si>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</si>
  <si>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</si>
  <si>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</si>
  <si>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</si>
  <si>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</si>
  <si>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</si>
  <si>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</si>
  <si>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</si>
  <si>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</si>
  <si>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</si>
  <si>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</si>
  <si>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</si>
  <si>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</si>
  <si>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</si>
  <si>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</si>
  <si>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</si>
  <si>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</si>
  <si>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</si>
  <si>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</si>
  <si>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</si>
  <si>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</si>
  <si>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</si>
  <si>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</si>
  <si>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</si>
  <si>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</si>
  <si>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</si>
  <si>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</si>
  <si>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</si>
  <si>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</si>
  <si>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</si>
  <si>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</si>
  <si>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</si>
  <si>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</si>
  <si>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</si>
  <si>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</si>
  <si>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</si>
  <si>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</si>
  <si>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</si>
  <si>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</si>
  <si>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</si>
  <si>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</si>
  <si>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</si>
  <si>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</si>
  <si>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</si>
  <si>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</si>
  <si>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</si>
  <si>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</si>
  <si>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</si>
  <si>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</si>
  <si>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</si>
  <si>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</si>
  <si>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</si>
  <si>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</si>
  <si>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</si>
  <si>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</si>
  <si>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</si>
  <si>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</si>
  <si>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</si>
  <si>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</si>
  <si>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</si>
  <si>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</si>
  <si>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</si>
  <si>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</si>
  <si>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①収益的収支比率
　使用料についてはあまり変化がないため、一般会計繰入金に多くを依存しているのが現状です。令和元年度に比べ一般会計繰入金が増加したことにより比率が上昇しました。
④企業債残高対事業規模比率
　類似団体の平均を下回っていますが、今後施設の更新が必要になってきます。企業債を抑制しながら更新を図っていく必要があります。
⑤経費回収率
　汚水処理費を抑制するために経費削減に努めていますが、施設の老朽化により修繕費が増加傾向にあります。今後は農業集落排水事業最適化構想に基づき随時更新を進めていく予定です。
⑥汚水処理原価
　前年度と比較すると減少しましたが、令和元年度に策定しました最適化構想に基づき施設の更新に取り組んだため、工事費が増加したことにより依然高い水準にあります。今後は汚水処理人口の減少により有収水量の低下が考えられますが汚水処理費の削減に引き続き努めていきます。
⑦施設利用率
　類似団体と同水準でありますが、今後汚水処理人口の減少が予測されるため、施設のスペックダウン等の最適化を図る必要があります。
⑧水洗化率
　処理区域の高齢化により新規加入は少ないですが引き続き普及促進に努めます。</t>
    <rPh sb="53" eb="55">
      <t>レイワ</t>
    </rPh>
    <rPh sb="55" eb="57">
      <t>ガンネン</t>
    </rPh>
    <rPh sb="57" eb="58">
      <t>ド</t>
    </rPh>
    <rPh sb="59" eb="60">
      <t>クラ</t>
    </rPh>
    <rPh sb="61" eb="63">
      <t>イッパン</t>
    </rPh>
    <rPh sb="63" eb="65">
      <t>カイケイ</t>
    </rPh>
    <rPh sb="65" eb="67">
      <t>クリイレ</t>
    </rPh>
    <rPh sb="67" eb="68">
      <t>キン</t>
    </rPh>
    <rPh sb="69" eb="71">
      <t>ゾウカ</t>
    </rPh>
    <rPh sb="78" eb="80">
      <t>ヒリツ</t>
    </rPh>
    <rPh sb="81" eb="83">
      <t>ジョウショウ</t>
    </rPh>
    <rPh sb="253" eb="255">
      <t>ヨテイ</t>
    </rPh>
    <rPh sb="268" eb="269">
      <t>マエ</t>
    </rPh>
    <rPh sb="272" eb="274">
      <t>ヒカク</t>
    </rPh>
    <rPh sb="277" eb="279">
      <t>ゲンショウ</t>
    </rPh>
    <rPh sb="285" eb="287">
      <t>レイワ</t>
    </rPh>
    <rPh sb="287" eb="288">
      <t>ガン</t>
    </rPh>
    <rPh sb="288" eb="290">
      <t>ネンド</t>
    </rPh>
    <rPh sb="291" eb="293">
      <t>サクテイ</t>
    </rPh>
    <rPh sb="303" eb="304">
      <t>モト</t>
    </rPh>
    <rPh sb="306" eb="308">
      <t>シセツ</t>
    </rPh>
    <rPh sb="309" eb="311">
      <t>コウシン</t>
    </rPh>
    <rPh sb="320" eb="322">
      <t>コウジ</t>
    </rPh>
    <rPh sb="322" eb="323">
      <t>ヒ</t>
    </rPh>
    <rPh sb="333" eb="335">
      <t>イゼン</t>
    </rPh>
    <rPh sb="335" eb="336">
      <t>タカ</t>
    </rPh>
    <rPh sb="337" eb="339">
      <t>スイジュン</t>
    </rPh>
    <phoneticPr fontId="4"/>
  </si>
  <si>
    <t>供用開始から１０年以上経過し、機械・電気設備を中心に耐用年数を向かえ故障による修繕が近年増加傾向にあります。
　平成30年度より農業集落排水施設機能保全計画および最適化構想の策定に取り組みましたが、機能診断においては管路施設および真空ステーションについては「変状なし」と判断されました。しかしながら、汚水処理施設の機械・電気設備において交換等が必要と判断されましたので、まず機械・電気設備から更新を進めていくこととします。
　今後は、財政状況等を踏まえ更新費用の抑制および平準化を図りながら更新を進めていく予定です。</t>
    <rPh sb="253" eb="255">
      <t>ヨテイ</t>
    </rPh>
    <phoneticPr fontId="4"/>
  </si>
  <si>
    <t>　機械・電気設備をはじめ多くの設備が耐用年数を向かえ更新が必要となってくるため更新費用の財源を確保する必要があります。
　しかしながら、処理区域は山間地域であり、高齢化率も高く新規接続も見込めないため使用料の増収は期待できません。
　これまで以上に一般会計からの繰入金や企業債に依存することになりますが、最適化整備構想に基づいて処理人口に応じた施設の最適化を図り、更新費用の抑制および平準化を図っていきます。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</si>
</sst>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B-43F3-8379-5C9972A9DA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A83B-43F3-8379-5C9972A9DA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43.73</c:v>
                </c:pt>
                <c:pt idx="1">
                  <c:v>36.56</c:v>
                </c:pt>
                <c:pt idx="2">
                  <c:v>42.65</c:v>
                </c:pt>
                <c:pt idx="3">
                  <c:v>42.65</c:v>
                </c:pt>
                <c:pt idx="4">
                  <c:v>40.5</c:v>
                </c:pt>
              </c:numCache>
            </c:numRef>
          </c:val>
          <c:extLst>
            <c:ext xmlns:c16="http://schemas.microsoft.com/office/drawing/2014/chart" uri="{C3380CC4-5D6E-409C-BE32-E72D297353CC}">
              <c16:uniqueId val="{00000000-FCC7-4F8D-A681-16864C15E5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FCC7-4F8D-A681-16864C15E5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63.85</c:v>
                </c:pt>
                <c:pt idx="1">
                  <c:v>74.16</c:v>
                </c:pt>
                <c:pt idx="2">
                  <c:v>72.91</c:v>
                </c:pt>
                <c:pt idx="3">
                  <c:v>83.07</c:v>
                </c:pt>
                <c:pt idx="4">
                  <c:v>74.569999999999993</c:v>
                </c:pt>
              </c:numCache>
            </c:numRef>
          </c:val>
          <c:extLst>
            <c:ext xmlns:c16="http://schemas.microsoft.com/office/drawing/2014/chart" uri="{C3380CC4-5D6E-409C-BE32-E72D297353CC}">
              <c16:uniqueId val="{00000000-FA21-4210-8DD4-06C405D301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FA21-4210-8DD4-06C405D301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66.709999999999994</c:v>
                </c:pt>
                <c:pt idx="1">
                  <c:v>67.790000000000006</c:v>
                </c:pt>
                <c:pt idx="2">
                  <c:v>63.79</c:v>
                </c:pt>
                <c:pt idx="3">
                  <c:v>54.97</c:v>
                </c:pt>
                <c:pt idx="4">
                  <c:v>65.510000000000005</c:v>
                </c:pt>
              </c:numCache>
            </c:numRef>
          </c:val>
          <c:extLst>
            <c:ext xmlns:c16="http://schemas.microsoft.com/office/drawing/2014/chart" uri="{C3380CC4-5D6E-409C-BE32-E72D297353CC}">
              <c16:uniqueId val="{00000000-FA13-4AF1-8F19-9CFCD80D7A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13-4AF1-8F19-9CFCD80D7A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1-4FED-8643-9269E4726B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1-4FED-8643-9269E4726B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0-452F-9F04-D8A915DE87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0-452F-9F04-D8A915DE87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A4-4222-AD49-EDE935BAED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A4-4222-AD49-EDE935BAED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D-4B09-B51D-D2053A1820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D-4B09-B51D-D2053A1820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227.19</c:v>
                </c:pt>
                <c:pt idx="1">
                  <c:v>630.72</c:v>
                </c:pt>
                <c:pt idx="2">
                  <c:v>266.76</c:v>
                </c:pt>
                <c:pt idx="3">
                  <c:v>277.94</c:v>
                </c:pt>
                <c:pt idx="4">
                  <c:v>425.82</c:v>
                </c:pt>
              </c:numCache>
            </c:numRef>
          </c:val>
          <c:extLst>
            <c:ext xmlns:c16="http://schemas.microsoft.com/office/drawing/2014/chart" uri="{C3380CC4-5D6E-409C-BE32-E72D297353CC}">
              <c16:uniqueId val="{00000000-0EC8-4971-A62A-99522C3AD3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0EC8-4971-A62A-99522C3AD3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26.48</c:v>
                </c:pt>
                <c:pt idx="1">
                  <c:v>21.66</c:v>
                </c:pt>
                <c:pt idx="2">
                  <c:v>20.27</c:v>
                </c:pt>
                <c:pt idx="3">
                  <c:v>19.27</c:v>
                </c:pt>
                <c:pt idx="4">
                  <c:v>19.829999999999998</c:v>
                </c:pt>
              </c:numCache>
            </c:numRef>
          </c:val>
          <c:extLst>
            <c:ext xmlns:c16="http://schemas.microsoft.com/office/drawing/2014/chart" uri="{C3380CC4-5D6E-409C-BE32-E72D297353CC}">
              <c16:uniqueId val="{00000000-A8B8-4D91-A1E5-B1CB40C74A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A8B8-4D91-A1E5-B1CB40C74A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563.63</c:v>
                </c:pt>
                <c:pt idx="1">
                  <c:v>686.01</c:v>
                </c:pt>
                <c:pt idx="2">
                  <c:v>745.83</c:v>
                </c:pt>
                <c:pt idx="3">
                  <c:v>794.97</c:v>
                </c:pt>
                <c:pt idx="4">
                  <c:v>777.82</c:v>
                </c:pt>
              </c:numCache>
            </c:numRef>
          </c:val>
          <c:extLst>
            <c:ext xmlns:c16="http://schemas.microsoft.com/office/drawing/2014/chart" uri="{C3380CC4-5D6E-409C-BE32-E72D297353CC}">
              <c16:uniqueId val="{00000000-FE44-423B-BD70-529A6258F7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FE44-423B-BD70-529A6258F7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E52" zoomScale="70" zoomScaleNormal="70"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多賀町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7579</v>
      </c>
      <c r="AM8" s="69"/>
      <c r="AN8" s="69"/>
      <c r="AO8" s="69"/>
      <c r="AP8" s="69"/>
      <c r="AQ8" s="69"/>
      <c r="AR8" s="69"/>
      <c r="AS8" s="69"/>
      <c r="AT8" s="68">
        <f>データ!T6</f>
        <v>135.77000000000001</v>
      </c>
      <c r="AU8" s="68"/>
      <c r="AV8" s="68"/>
      <c r="AW8" s="68"/>
      <c r="AX8" s="68"/>
      <c r="AY8" s="68"/>
      <c r="AZ8" s="68"/>
      <c r="BA8" s="68"/>
      <c r="BB8" s="68">
        <f>データ!U6</f>
        <v>55.82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6.21</v>
      </c>
      <c r="Q10" s="68"/>
      <c r="R10" s="68"/>
      <c r="S10" s="68"/>
      <c r="T10" s="68"/>
      <c r="U10" s="68"/>
      <c r="V10" s="68"/>
      <c r="W10" s="68">
        <f>データ!Q6</f>
        <v>73.400000000000006</v>
      </c>
      <c r="X10" s="68"/>
      <c r="Y10" s="68"/>
      <c r="Z10" s="68"/>
      <c r="AA10" s="68"/>
      <c r="AB10" s="68"/>
      <c r="AC10" s="68"/>
      <c r="AD10" s="69">
        <f>データ!R6</f>
        <v>2750</v>
      </c>
      <c r="AE10" s="69"/>
      <c r="AF10" s="69"/>
      <c r="AG10" s="69"/>
      <c r="AH10" s="69"/>
      <c r="AI10" s="69"/>
      <c r="AJ10" s="69"/>
      <c r="AK10" s="2"/>
      <c r="AL10" s="69">
        <f>データ!V6</f>
        <v>468</v>
      </c>
      <c r="AM10" s="69"/>
      <c r="AN10" s="69"/>
      <c r="AO10" s="69"/>
      <c r="AP10" s="69"/>
      <c r="AQ10" s="69"/>
      <c r="AR10" s="69"/>
      <c r="AS10" s="69"/>
      <c r="AT10" s="68">
        <f>データ!W6</f>
        <v>0.88</v>
      </c>
      <c r="AU10" s="68"/>
      <c r="AV10" s="68"/>
      <c r="AW10" s="68"/>
      <c r="AX10" s="68"/>
      <c r="AY10" s="68"/>
      <c r="AZ10" s="68"/>
      <c r="BA10" s="68"/>
      <c r="BB10" s="68">
        <f>データ!X6</f>
        <v>531.82000000000005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JnPiad9wLRXbjvIR7RVtMd6bRprnaG2cKX/7GKykv0Fw4s3iHhqImYVzU0REYgdf3ahpKP7dXpvDhcIEyIzChQ==" saltValue="PC2ZYGzJQLWW1O/r3vuH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254436</v>
      </c>
      <c r="D6" s="33">
        <f t="shared" si="3"/>
        <v>47</v>
      </c>
      <c r="E6" s="33">
        <f t="shared" si="3"/>
        <v>17</v>
      </c>
      <c r="F6" s="33">
        <f t="shared" si="3"/>
        <v>5</v>
      </c>
      <c r="G6" s="33">
        <f t="shared" si="3"/>
        <v>0</v>
      </c>
      <c r="H6" s="33" t="str">
        <f t="shared" si="3"/>
        <v>滋賀県　多賀町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6.21</v>
      </c>
      <c r="Q6" s="34">
        <f t="shared" si="3"/>
        <v>73.400000000000006</v>
      </c>
      <c r="R6" s="34">
        <f t="shared" si="3"/>
        <v>2750</v>
      </c>
      <c r="S6" s="34">
        <f t="shared" si="3"/>
        <v>7579</v>
      </c>
      <c r="T6" s="34">
        <f t="shared" si="3"/>
        <v>135.77000000000001</v>
      </c>
      <c r="U6" s="34">
        <f t="shared" si="3"/>
        <v>55.82</v>
      </c>
      <c r="V6" s="34">
        <f t="shared" si="3"/>
        <v>468</v>
      </c>
      <c r="W6" s="34">
        <f t="shared" si="3"/>
        <v>0.88</v>
      </c>
      <c r="X6" s="34">
        <f t="shared" si="3"/>
        <v>531.82000000000005</v>
      </c>
      <c r="Y6" s="35">
        <f>IF(Y7="",NA(),Y7)</f>
        <v>66.709999999999994</v>
      </c>
      <c r="Z6" s="35">
        <f t="shared" ref="Z6:AH6" si="4">IF(Z7="",NA(),Z7)</f>
        <v>67.790000000000006</v>
      </c>
      <c r="AA6" s="35">
        <f t="shared" si="4"/>
        <v>63.79</v>
      </c>
      <c r="AB6" s="35">
        <f t="shared" si="4"/>
        <v>54.97</v>
      </c>
      <c r="AC6" s="35">
        <f t="shared" si="4"/>
        <v>65.510000000000005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227.19</v>
      </c>
      <c r="BG6" s="35">
        <f t="shared" ref="BG6:BO6" si="7">IF(BG7="",NA(),BG7)</f>
        <v>630.72</v>
      </c>
      <c r="BH6" s="35">
        <f t="shared" si="7"/>
        <v>266.76</v>
      </c>
      <c r="BI6" s="35">
        <f t="shared" si="7"/>
        <v>277.94</v>
      </c>
      <c r="BJ6" s="35">
        <f t="shared" si="7"/>
        <v>425.82</v>
      </c>
      <c r="BK6" s="35">
        <f t="shared" si="7"/>
        <v>1051.43</v>
      </c>
      <c r="BL6" s="35">
        <f t="shared" si="7"/>
        <v>982.29</v>
      </c>
      <c r="BM6" s="35">
        <f t="shared" si="7"/>
        <v>713.28</v>
      </c>
      <c r="BN6" s="35">
        <f t="shared" si="7"/>
        <v>673.08</v>
      </c>
      <c r="BO6" s="35">
        <f t="shared" si="7"/>
        <v>746.98</v>
      </c>
      <c r="BP6" s="34" t="str">
        <f>IF(BP7="","",IF(BP7="-","【-】","【"&amp;SUBSTITUTE(TEXT(BP7,"#,##0.00"),"-","△")&amp;"】"))</f>
        <v>【832.52】</v>
      </c>
      <c r="BQ6" s="35">
        <f>IF(BQ7="",NA(),BQ7)</f>
        <v>26.48</v>
      </c>
      <c r="BR6" s="35">
        <f t="shared" ref="BR6:BZ6" si="8">IF(BR7="",NA(),BR7)</f>
        <v>21.66</v>
      </c>
      <c r="BS6" s="35">
        <f t="shared" si="8"/>
        <v>20.27</v>
      </c>
      <c r="BT6" s="35">
        <f t="shared" si="8"/>
        <v>19.27</v>
      </c>
      <c r="BU6" s="35">
        <f t="shared" si="8"/>
        <v>19.829999999999998</v>
      </c>
      <c r="BV6" s="35">
        <f t="shared" si="8"/>
        <v>40.06</v>
      </c>
      <c r="BW6" s="35">
        <f t="shared" si="8"/>
        <v>41.25</v>
      </c>
      <c r="BX6" s="35">
        <f t="shared" si="8"/>
        <v>40.75</v>
      </c>
      <c r="BY6" s="35">
        <f t="shared" si="8"/>
        <v>42.44</v>
      </c>
      <c r="BZ6" s="35">
        <f t="shared" si="8"/>
        <v>40.49</v>
      </c>
      <c r="CA6" s="34" t="str">
        <f>IF(CA7="","",IF(CA7="-","【-】","【"&amp;SUBSTITUTE(TEXT(CA7,"#,##0.00"),"-","△")&amp;"】"))</f>
        <v>【60.94】</v>
      </c>
      <c r="CB6" s="35">
        <f>IF(CB7="",NA(),CB7)</f>
        <v>563.63</v>
      </c>
      <c r="CC6" s="35">
        <f t="shared" ref="CC6:CK6" si="9">IF(CC7="",NA(),CC7)</f>
        <v>686.01</v>
      </c>
      <c r="CD6" s="35">
        <f t="shared" si="9"/>
        <v>745.83</v>
      </c>
      <c r="CE6" s="35">
        <f t="shared" si="9"/>
        <v>794.97</v>
      </c>
      <c r="CF6" s="35">
        <f t="shared" si="9"/>
        <v>777.82</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43.73</v>
      </c>
      <c r="CN6" s="35">
        <f t="shared" ref="CN6:CV6" si="10">IF(CN7="",NA(),CN7)</f>
        <v>36.56</v>
      </c>
      <c r="CO6" s="35">
        <f t="shared" si="10"/>
        <v>42.65</v>
      </c>
      <c r="CP6" s="35">
        <f t="shared" si="10"/>
        <v>42.65</v>
      </c>
      <c r="CQ6" s="35">
        <f t="shared" si="10"/>
        <v>40.5</v>
      </c>
      <c r="CR6" s="35">
        <f t="shared" si="10"/>
        <v>42.84</v>
      </c>
      <c r="CS6" s="35">
        <f t="shared" si="10"/>
        <v>40.93</v>
      </c>
      <c r="CT6" s="35">
        <f t="shared" si="10"/>
        <v>43.38</v>
      </c>
      <c r="CU6" s="35">
        <f t="shared" si="10"/>
        <v>42.33</v>
      </c>
      <c r="CV6" s="35">
        <f t="shared" si="10"/>
        <v>41.66</v>
      </c>
      <c r="CW6" s="34" t="str">
        <f>IF(CW7="","",IF(CW7="-","【-】","【"&amp;SUBSTITUTE(TEXT(CW7,"#,##0.00"),"-","△")&amp;"】"))</f>
        <v>【54.84】</v>
      </c>
      <c r="CX6" s="35">
        <f>IF(CX7="",NA(),CX7)</f>
        <v>63.85</v>
      </c>
      <c r="CY6" s="35">
        <f t="shared" ref="CY6:DG6" si="11">IF(CY7="",NA(),CY7)</f>
        <v>74.16</v>
      </c>
      <c r="CZ6" s="35">
        <f t="shared" si="11"/>
        <v>72.91</v>
      </c>
      <c r="DA6" s="35">
        <f t="shared" si="11"/>
        <v>83.07</v>
      </c>
      <c r="DB6" s="35">
        <f t="shared" si="11"/>
        <v>74.569999999999993</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254436</v>
      </c>
      <c r="D7" s="37">
        <v>47</v>
      </c>
      <c r="E7" s="37">
        <v>17</v>
      </c>
      <c r="F7" s="37">
        <v>5</v>
      </c>
      <c r="G7" s="37">
        <v>0</v>
      </c>
      <c r="H7" s="37" t="s">
        <v>99</v>
      </c>
      <c r="I7" s="37" t="s">
        <v>100</v>
      </c>
      <c r="J7" s="37" t="s">
        <v>101</v>
      </c>
      <c r="K7" s="37" t="s">
        <v>102</v>
      </c>
      <c r="L7" s="37" t="s">
        <v>103</v>
      </c>
      <c r="M7" s="37" t="s">
        <v>104</v>
      </c>
      <c r="N7" s="38" t="s">
        <v>105</v>
      </c>
      <c r="O7" s="38" t="s">
        <v>106</v>
      </c>
      <c r="P7" s="38">
        <v>6.21</v>
      </c>
      <c r="Q7" s="38">
        <v>73.400000000000006</v>
      </c>
      <c r="R7" s="38">
        <v>2750</v>
      </c>
      <c r="S7" s="38">
        <v>7579</v>
      </c>
      <c r="T7" s="38">
        <v>135.77000000000001</v>
      </c>
      <c r="U7" s="38">
        <v>55.82</v>
      </c>
      <c r="V7" s="38">
        <v>468</v>
      </c>
      <c r="W7" s="38">
        <v>0.88</v>
      </c>
      <c r="X7" s="38">
        <v>531.82000000000005</v>
      </c>
      <c r="Y7" s="38">
        <v>66.709999999999994</v>
      </c>
      <c r="Z7" s="38">
        <v>67.790000000000006</v>
      </c>
      <c r="AA7" s="38">
        <v>63.79</v>
      </c>
      <c r="AB7" s="38">
        <v>54.97</v>
      </c>
      <c r="AC7" s="38">
        <v>65.510000000000005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227.19</v>
      </c>
      <c r="BG7" s="38">
        <v>630.72</v>
      </c>
      <c r="BH7" s="38">
        <v>266.76</v>
      </c>
      <c r="BI7" s="38">
        <v>277.94</v>
      </c>
      <c r="BJ7" s="38">
        <v>425.82</v>
      </c>
      <c r="BK7" s="38">
        <v>1051.43</v>
      </c>
      <c r="BL7" s="38">
        <v>982.29</v>
      </c>
      <c r="BM7" s="38">
        <v>713.28</v>
      </c>
      <c r="BN7" s="38">
        <v>673.08</v>
      </c>
      <c r="BO7" s="38">
        <v>746.98</v>
      </c>
      <c r="BP7" s="38">
        <v>832.52</v>
      </c>
      <c r="BQ7" s="38">
        <v>26.48</v>
      </c>
      <c r="BR7" s="38">
        <v>21.66</v>
      </c>
      <c r="BS7" s="38">
        <v>20.27</v>
      </c>
      <c r="BT7" s="38">
        <v>19.27</v>
      </c>
      <c r="BU7" s="38">
        <v>19.829999999999998</v>
      </c>
      <c r="BV7" s="38">
        <v>40.06</v>
      </c>
      <c r="BW7" s="38">
        <v>41.25</v>
      </c>
      <c r="BX7" s="38">
        <v>40.75</v>
      </c>
      <c r="BY7" s="38">
        <v>42.44</v>
      </c>
      <c r="BZ7" s="38">
        <v>40.49</v>
      </c>
      <c r="CA7" s="38">
        <v>60.94</v>
      </c>
      <c r="CB7" s="38">
        <v>563.63</v>
      </c>
      <c r="CC7" s="38">
        <v>686.01</v>
      </c>
      <c r="CD7" s="38">
        <v>745.83</v>
      </c>
      <c r="CE7" s="38">
        <v>794.97</v>
      </c>
      <c r="CF7" s="38">
        <v>777.82</v>
      </c>
      <c r="CG7" s="38">
        <v>355.22</v>
      </c>
      <c r="CH7" s="38">
        <v>334.48</v>
      </c>
      <c r="CI7" s="38">
        <v>311.70999999999998</v>
      </c>
      <c r="CJ7" s="38">
        <v>284.54000000000002</v>
      </c>
      <c r="CK7" s="38">
        <v>274.54000000000002</v>
      </c>
      <c r="CL7" s="38">
        <v>253.04</v>
      </c>
      <c r="CM7" s="38">
        <v>43.73</v>
      </c>
      <c r="CN7" s="38">
        <v>36.56</v>
      </c>
      <c r="CO7" s="38">
        <v>42.65</v>
      </c>
      <c r="CP7" s="38">
        <v>42.65</v>
      </c>
      <c r="CQ7" s="38">
        <v>40.5</v>
      </c>
      <c r="CR7" s="38">
        <v>42.84</v>
      </c>
      <c r="CS7" s="38">
        <v>40.93</v>
      </c>
      <c r="CT7" s="38">
        <v>43.38</v>
      </c>
      <c r="CU7" s="38">
        <v>42.33</v>
      </c>
      <c r="CV7" s="38">
        <v>41.66</v>
      </c>
      <c r="CW7" s="38">
        <v>54.84</v>
      </c>
      <c r="CX7" s="38">
        <v>63.85</v>
      </c>
      <c r="CY7" s="38">
        <v>74.16</v>
      </c>
      <c r="CZ7" s="38">
        <v>72.91</v>
      </c>
      <c r="DA7" s="38">
        <v>83.07</v>
      </c>
      <c r="DB7" s="38">
        <v>74.569999999999993</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cp:lastPrinted>2022-01-24T06:04:52Z</cp:lastPrinted>
  <dcterms:created xsi:type="dcterms:W3CDTF">2021-12-03T07:59:53Z</dcterms:created>
  <dcterms:modified xsi:type="dcterms:W3CDTF">2022-01-24T06:07:38Z</dcterms:modified>
  <cp:category/>
</cp:coreProperties>
</file>