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rn\竜王町\0010総務課\行財政係\2025　財政調査\R3\2022.01.28_公営企業に係る経営比較分析表（令和２年度決算）の分析等について\上下水道課から\"/>
    </mc:Choice>
  </mc:AlternateContent>
  <workbookProtection workbookAlgorithmName="SHA-512" workbookHashValue="FDelEQnfU3KL80FiPnDIsbLCNjCq/5HHqtCS/0L7DdjZELsIXESaMSzkZ4RsY0yl7vC6sqgc2iW8XXYW9ZBSig==" workbookSaltValue="Qn7nb3zbeUXxYCrSJA2xdQ==" workbookSpinCount="100000" lockStructure="1"/>
  <bookViews>
    <workbookView xWindow="0" yWindow="0" windowWidth="19200" windowHeight="1062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<sst xmlns="http://schemas.openxmlformats.org/spreadsheetml/2006/main" count="228" uniqueCount="114">
  <si>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</si>
  <si>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</si>
  <si>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</si>
  <si>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</si>
  <si>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</si>
  <si>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</si>
  <si>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</si>
  <si>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</si>
  <si>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</si>
  <si>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</si>
  <si>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</si>
  <si>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</si>
  <si>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</si>
  <si>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</si>
  <si>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</si>
  <si>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</si>
  <si>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</si>
  <si>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</si>
  <si>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</si>
  <si>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</si>
  <si>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</si>
  <si>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</si>
  <si>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</si>
  <si>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</si>
  <si>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</si>
  <si>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</si>
  <si>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</si>
  <si>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</si>
  <si>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</si>
  <si>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</si>
  <si>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</si>
  <si>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</si>
  <si>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</si>
  <si>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</si>
  <si>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</si>
  <si>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</si>
  <si>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</si>
  <si>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</si>
  <si>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</si>
  <si>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</si>
  <si>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</si>
  <si>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</si>
  <si>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</si>
  <si>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</si>
  <si>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</si>
  <si>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</si>
  <si>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</si>
  <si>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</si>
  <si>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</si>
  <si>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</si>
  <si>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</si>
  <si>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</si>
  <si>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</si>
  <si>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</si>
  <si>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</si>
  <si>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</si>
  <si>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</si>
  <si>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</si>
  <si>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</si>
  <si>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</si>
  <si>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</si>
  <si>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</si>
  <si>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</si>
  <si>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</si>
  <si>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</si>
  <si>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</si>
  <si>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</si>
  <si>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</si>
  <si>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</si>
  <si>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</si>
  <si>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</si>
  <si>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</si>
  <si>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</si>
  <si>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</si>
  <si>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</si>
  <si>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</si>
  <si>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</si>
  <si>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</si>
  <si>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</si>
  <si>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</si>
  <si>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</si>
  <si>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</si>
  <si>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</si>
  <si>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</si>
  <si>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</si>
  <si>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</si>
  <si>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</si>
  <si>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</si>
  <si>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</si>
  <si>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</si>
  <si>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</si>
  <si>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</si>
  <si>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</si>
  <si>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竜王町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</si>
  <si>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</si>
  <si>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</si>
  <si>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</si>
  <si>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</si>
  <si>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</si>
  <si>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</si>
  <si>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</si>
  <si>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</si>
  <si>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</si>
  <si>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</si>
  <si>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</si>
  <si>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</si>
  <si>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</si>
  <si>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</si>
  <si>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</si>
  <si>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</si>
  <si>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</si>
  <si>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町の水道事業は、現在直ちに経営改善が必要な水準でないものの、老朽施設の解消に向けた取組が急務であり、今後における大量の更新需要を見通したとき、一層適切な計画による実行および財源の確保が求められる。
　これを踏まえ、水道事業ビジョンおよびアセットマネジメントにより、最適な更新が図れるよう努め、より具体的に重要度・優先度による老朽管の更新計画を立て、これの更新を進めている。
　また、料金設定についても施設維持および健全経営に見合うものとなるよう、経営戦略の策定し、これの進捗管理を行うことにより検討していくこととしている。
　一方、上記以外の懸念事項として、本町規模で事業を実施することによるスケールメリットおよび職員確保（育成を含む。）には限界があり、今後の安定的かつ持続的な事業実施を図るうえでは、他事業者（県（用水供給事業）または近隣事業体（末端給水事業））との連携（広域化、一部統合、施設の共同利用等）や民間事業者との連携（コンセッション、包括業務委託等）が極めて重要であることから、「滋賀県水道事業の広域連携に関する協議会」や「滋賀県水道ビジョン」を通じて課題解決に向けた取組を重要と考え、継続的に経営改善を進めていく。</t>
    <rPh sb="237" eb="239">
      <t>シンチョク</t>
    </rPh>
    <rPh sb="239" eb="241">
      <t>カンリ</t>
    </rPh>
    <rPh sb="242" eb="243">
      <t>オコナ</t>
    </rPh>
    <rPh sb="249" eb="251">
      <t>ケントウ</t>
    </rPh>
    <phoneticPr fontId="4"/>
  </si>
  <si>
    <r>
      <t>　</t>
    </r>
    <r>
      <rPr>
        <sz val="7.5"/>
        <rFont val="ＭＳ ゴシック"/>
        <family val="3"/>
        <charset val="128"/>
      </rPr>
      <t>①経常収支比率は100％を超えており、単年度では黒字経営であるものの⑤料金回収率が100％未満であることを踏まえた場合、料金収入以外の収入をもって利益が生じている財政状況のため、今後一層の費用の縮減および料金の見直し（値上げ）が求められる。なお、料金の値上げに当たっては、単年度収支のみならず、今後増嵩が見込まれる更新需要の財源確保のため、需要額を的確に見積もるとともに、当該額分を利益計上できるよう適切な設定が肝要である。</t>
    </r>
    <r>
      <rPr>
        <sz val="7.5"/>
        <color rgb="FFFF0000"/>
        <rFont val="ＭＳ ゴシック"/>
        <family val="3"/>
        <charset val="128"/>
      </rPr>
      <t xml:space="preserve">
　</t>
    </r>
    <r>
      <rPr>
        <sz val="7.5"/>
        <rFont val="ＭＳ ゴシック"/>
        <family val="3"/>
        <charset val="128"/>
      </rPr>
      <t>②累積欠損金比率については、現在のところは未処理欠損金の計上はなく健全と評価できるが、今後水需要の減少による減収、更新需要の増大等による費用の増加が見込まれており、将来的に懸念がある。</t>
    </r>
    <r>
      <rPr>
        <sz val="7.5"/>
        <color rgb="FFFF0000"/>
        <rFont val="ＭＳ ゴシック"/>
        <family val="3"/>
        <charset val="128"/>
      </rPr>
      <t xml:space="preserve">
　</t>
    </r>
    <r>
      <rPr>
        <sz val="7.5"/>
        <rFont val="ＭＳ ゴシック"/>
        <family val="3"/>
        <charset val="128"/>
      </rPr>
      <t>③流動比率については、100％を超えており、健全な状態にあるものと評価できる。</t>
    </r>
    <r>
      <rPr>
        <sz val="7.5"/>
        <color rgb="FFFF0000"/>
        <rFont val="ＭＳ ゴシック"/>
        <family val="3"/>
        <charset val="128"/>
      </rPr>
      <t xml:space="preserve">
　</t>
    </r>
    <r>
      <rPr>
        <sz val="7.5"/>
        <rFont val="ＭＳ ゴシック"/>
        <family val="3"/>
        <charset val="128"/>
      </rPr>
      <t>④企業債残高対給水収益比率については、類似団体平均値に比して低値であるが、老朽化による管路の更新需要により増加傾向である。今後も増嵩することが見込まれており、これに応じた適切な借入れおよび料金設定を行っていく必要がある。</t>
    </r>
    <r>
      <rPr>
        <sz val="7.5"/>
        <color rgb="FFFF0000"/>
        <rFont val="ＭＳ ゴシック"/>
        <family val="3"/>
        <charset val="128"/>
      </rPr>
      <t xml:space="preserve">
　</t>
    </r>
    <r>
      <rPr>
        <sz val="7.5"/>
        <rFont val="ＭＳ ゴシック"/>
        <family val="3"/>
        <charset val="128"/>
      </rPr>
      <t>⑤料金回収率については、類似団体平均値に比して高値となり改善傾向にある。これの主要因としては給水原価の減少（費用縮減）が挙げられる。ただし、全国平均値に比して低値であることから、今後においても一層の費用の縮減等を行っていく必要がある。</t>
    </r>
    <r>
      <rPr>
        <sz val="7.5"/>
        <color rgb="FFFF0000"/>
        <rFont val="ＭＳ ゴシック"/>
        <family val="3"/>
        <charset val="128"/>
      </rPr>
      <t xml:space="preserve">
　</t>
    </r>
    <r>
      <rPr>
        <sz val="7.5"/>
        <rFont val="ＭＳ ゴシック"/>
        <family val="3"/>
        <charset val="128"/>
      </rPr>
      <t>⑥給水原価については、類似団体平均値に比して低値となり改善しているものの、全国平均値に比して高値である。費用構成として、本町の水道用水は全て県の用水供給事業から受け入れているが、これに係る費用（受水費）が総費用の約半分を占めている。今後においては施設更新に伴う減価償却費、企業債利息等の増加が見込まれ、受水費と併せ今後の経営における固定的かつ長期的な課題として捉えている。</t>
    </r>
    <r>
      <rPr>
        <sz val="7.5"/>
        <color rgb="FFFF0000"/>
        <rFont val="ＭＳ ゴシック"/>
        <family val="3"/>
        <charset val="128"/>
      </rPr>
      <t xml:space="preserve">
　</t>
    </r>
    <r>
      <rPr>
        <sz val="7.5"/>
        <rFont val="ＭＳ ゴシック"/>
        <family val="3"/>
        <charset val="128"/>
      </rPr>
      <t>⑦施設利用率については、平均値を下回る状況であり、給水人口規模により大きく左右される。工業団地の操業開始、新規住宅地の開発等増加要因もある一方、既存需要者における人口、一人当たり需要量の減少等懸念もある。</t>
    </r>
    <r>
      <rPr>
        <sz val="7.5"/>
        <color rgb="FFFF0000"/>
        <rFont val="ＭＳ ゴシック"/>
        <family val="3"/>
        <charset val="128"/>
      </rPr>
      <t xml:space="preserve">
　</t>
    </r>
    <r>
      <rPr>
        <sz val="7.5"/>
        <rFont val="ＭＳ ゴシック"/>
        <family val="3"/>
        <charset val="128"/>
      </rPr>
      <t>⑧有収率については、近年平均値に比して高値であり、漏水調査や適切な量水器交換の成果が表れているものと考える。</t>
    </r>
    <r>
      <rPr>
        <sz val="7.5"/>
        <color rgb="FFFF0000"/>
        <rFont val="ＭＳ ゴシック"/>
        <family val="3"/>
        <charset val="128"/>
      </rPr>
      <t xml:space="preserve">
</t>
    </r>
    <rPh sb="110" eb="112">
      <t>ネア</t>
    </rPh>
    <rPh sb="127" eb="129">
      <t>ネア</t>
    </rPh>
    <rPh sb="372" eb="374">
      <t>ルイジ</t>
    </rPh>
    <rPh sb="374" eb="376">
      <t>ダンタイ</t>
    </rPh>
    <rPh sb="406" eb="408">
      <t>ゾウカ</t>
    </rPh>
    <rPh sb="408" eb="410">
      <t>ケイコウ</t>
    </rPh>
    <rPh sb="414" eb="416">
      <t>コンゴ</t>
    </rPh>
    <rPh sb="512" eb="514">
      <t>キュウスイ</t>
    </rPh>
    <rPh sb="514" eb="516">
      <t>ゲンカ</t>
    </rPh>
    <rPh sb="517" eb="518">
      <t>ゲン</t>
    </rPh>
    <rPh sb="518" eb="519">
      <t>ショウ</t>
    </rPh>
    <rPh sb="520" eb="522">
      <t>ヒヨウ</t>
    </rPh>
    <rPh sb="522" eb="524">
      <t>シュクゲン</t>
    </rPh>
    <rPh sb="597" eb="599">
      <t>ルイジ</t>
    </rPh>
    <rPh sb="599" eb="601">
      <t>ダンタイ</t>
    </rPh>
    <rPh sb="601" eb="604">
      <t>ヘイキンチ</t>
    </rPh>
    <rPh sb="605" eb="606">
      <t>ヒ</t>
    </rPh>
    <rPh sb="608" eb="610">
      <t>テイチ</t>
    </rPh>
    <rPh sb="623" eb="625">
      <t>ゼンコク</t>
    </rPh>
    <rPh sb="625" eb="628">
      <t>ヘイキンチ</t>
    </rPh>
    <rPh sb="629" eb="630">
      <t>ヒ</t>
    </rPh>
    <rPh sb="632" eb="633">
      <t>タカ</t>
    </rPh>
    <rPh sb="633" eb="634">
      <t>チ</t>
    </rPh>
    <rPh sb="638" eb="640">
      <t>ヒヨウ</t>
    </rPh>
    <rPh sb="640" eb="642">
      <t>コウセイ</t>
    </rPh>
    <phoneticPr fontId="4"/>
  </si>
  <si>
    <t>　①有形固定資産減価償却率については、平均値と同水準であるが、今後の更新需要の増大に対し適切な更新を行っていく必要がある。
　②管路経年化率については、過去の新設事業により集中整備した管路が急速に経年管となり、これに見合う更新が行えていないため増加傾向となっている。今後においても経年管の急速度は増嵩する傾向にあることから優先度、重要度等を踏まえた計画的な更新が求められる。
　③管路更新率については、類似団体平均値に比して高値となったものの、全国平均値に比して低値となった。また、例年（過年度）の管路更新率を全体需要値（40年更新：2.5％、60年更新：1.66％）と比して見た場合においても低値であり、更新すべきペースに依然遅れているものと評価できる。</t>
    <rPh sb="203" eb="205">
      <t>ルイジ</t>
    </rPh>
    <rPh sb="205" eb="207">
      <t>ダンタイ</t>
    </rPh>
    <rPh sb="207" eb="209">
      <t>ヘイキン</t>
    </rPh>
    <rPh sb="209" eb="210">
      <t>アタイ</t>
    </rPh>
    <rPh sb="211" eb="212">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</si>
</sst>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
      <sz val="7.5"/>
      <color rgb="FFFF0000"/>
      <name val="ＭＳ ゴシック"/>
      <family val="3"/>
      <charset val="128"/>
    </font>
    <font>
      <sz val="7.5"/>
      <name val="ＭＳ ゴシック"/>
      <family val="3"/>
      <charset val="128"/>
    </font>
    <font>
      <sz val="8.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9" fillId="0" borderId="9"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1.03</c:v>
                </c:pt>
                <c:pt idx="1">
                  <c:v>1.45</c:v>
                </c:pt>
                <c:pt idx="2">
                  <c:v>1.03</c:v>
                </c:pt>
                <c:pt idx="3">
                  <c:v>0.05</c:v>
                </c:pt>
                <c:pt idx="4">
                  <c:v>0.57999999999999996</c:v>
                </c:pt>
              </c:numCache>
            </c:numRef>
          </c:val>
          <c:extLst>
            <c:ext xmlns:c16="http://schemas.microsoft.com/office/drawing/2014/chart" uri="{C3380CC4-5D6E-409C-BE32-E72D297353CC}">
              <c16:uniqueId val="{00000000-A46A-47F9-A696-82C36892AC8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0.42</c:v>
                </c:pt>
                <c:pt idx="4">
                  <c:v>0.44</c:v>
                </c:pt>
              </c:numCache>
            </c:numRef>
          </c:val>
          <c:smooth val="0"/>
          <c:extLst>
            <c:ext xmlns:c16="http://schemas.microsoft.com/office/drawing/2014/chart" uri="{C3380CC4-5D6E-409C-BE32-E72D297353CC}">
              <c16:uniqueId val="{00000001-A46A-47F9-A696-82C36892AC8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52.41</c:v>
                </c:pt>
                <c:pt idx="1">
                  <c:v>53.72</c:v>
                </c:pt>
                <c:pt idx="2">
                  <c:v>52.2</c:v>
                </c:pt>
                <c:pt idx="3">
                  <c:v>51.12</c:v>
                </c:pt>
                <c:pt idx="4">
                  <c:v>50.75</c:v>
                </c:pt>
              </c:numCache>
            </c:numRef>
          </c:val>
          <c:extLst>
            <c:ext xmlns:c16="http://schemas.microsoft.com/office/drawing/2014/chart" uri="{C3380CC4-5D6E-409C-BE32-E72D297353CC}">
              <c16:uniqueId val="{00000000-5972-485A-B1E0-C496D261068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54.05</c:v>
                </c:pt>
                <c:pt idx="4">
                  <c:v>54.43</c:v>
                </c:pt>
              </c:numCache>
            </c:numRef>
          </c:val>
          <c:smooth val="0"/>
          <c:extLst>
            <c:ext xmlns:c16="http://schemas.microsoft.com/office/drawing/2014/chart" uri="{C3380CC4-5D6E-409C-BE32-E72D297353CC}">
              <c16:uniqueId val="{00000001-5972-485A-B1E0-C496D261068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90.62</c:v>
                </c:pt>
                <c:pt idx="1">
                  <c:v>87.47</c:v>
                </c:pt>
                <c:pt idx="2">
                  <c:v>90.88</c:v>
                </c:pt>
                <c:pt idx="3">
                  <c:v>92.12</c:v>
                </c:pt>
                <c:pt idx="4">
                  <c:v>91.36</c:v>
                </c:pt>
              </c:numCache>
            </c:numRef>
          </c:val>
          <c:extLst>
            <c:ext xmlns:c16="http://schemas.microsoft.com/office/drawing/2014/chart" uri="{C3380CC4-5D6E-409C-BE32-E72D297353CC}">
              <c16:uniqueId val="{00000000-FA68-4558-991E-091FC521382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80.510000000000005</c:v>
                </c:pt>
                <c:pt idx="4">
                  <c:v>79.44</c:v>
                </c:pt>
              </c:numCache>
            </c:numRef>
          </c:val>
          <c:smooth val="0"/>
          <c:extLst>
            <c:ext xmlns:c16="http://schemas.microsoft.com/office/drawing/2014/chart" uri="{C3380CC4-5D6E-409C-BE32-E72D297353CC}">
              <c16:uniqueId val="{00000001-FA68-4558-991E-091FC521382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102.84</c:v>
                </c:pt>
                <c:pt idx="1">
                  <c:v>102.02</c:v>
                </c:pt>
                <c:pt idx="2">
                  <c:v>104.87</c:v>
                </c:pt>
                <c:pt idx="3">
                  <c:v>107.45</c:v>
                </c:pt>
                <c:pt idx="4">
                  <c:v>110.24</c:v>
                </c:pt>
              </c:numCache>
            </c:numRef>
          </c:val>
          <c:extLst>
            <c:ext xmlns:c16="http://schemas.microsoft.com/office/drawing/2014/chart" uri="{C3380CC4-5D6E-409C-BE32-E72D297353CC}">
              <c16:uniqueId val="{00000000-9C29-482E-86F1-A234B3C3A63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108.46</c:v>
                </c:pt>
                <c:pt idx="4">
                  <c:v>109.02</c:v>
                </c:pt>
              </c:numCache>
            </c:numRef>
          </c:val>
          <c:smooth val="0"/>
          <c:extLst>
            <c:ext xmlns:c16="http://schemas.microsoft.com/office/drawing/2014/chart" uri="{C3380CC4-5D6E-409C-BE32-E72D297353CC}">
              <c16:uniqueId val="{00000001-9C29-482E-86F1-A234B3C3A63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45.67</c:v>
                </c:pt>
                <c:pt idx="1">
                  <c:v>45.25</c:v>
                </c:pt>
                <c:pt idx="2">
                  <c:v>45.9</c:v>
                </c:pt>
                <c:pt idx="3">
                  <c:v>47</c:v>
                </c:pt>
                <c:pt idx="4">
                  <c:v>46.96</c:v>
                </c:pt>
              </c:numCache>
            </c:numRef>
          </c:val>
          <c:extLst>
            <c:ext xmlns:c16="http://schemas.microsoft.com/office/drawing/2014/chart" uri="{C3380CC4-5D6E-409C-BE32-E72D297353CC}">
              <c16:uniqueId val="{00000000-EC58-4122-AF11-7A821B9F0EE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49.12</c:v>
                </c:pt>
                <c:pt idx="4">
                  <c:v>49.39</c:v>
                </c:pt>
              </c:numCache>
            </c:numRef>
          </c:val>
          <c:smooth val="0"/>
          <c:extLst>
            <c:ext xmlns:c16="http://schemas.microsoft.com/office/drawing/2014/chart" uri="{C3380CC4-5D6E-409C-BE32-E72D297353CC}">
              <c16:uniqueId val="{00000001-EC58-4122-AF11-7A821B9F0EE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formatCode="#,##0.00;&quot;△&quot;#,##0.00;&quot;-&quot;">
                  <c:v>17.489999999999998</c:v>
                </c:pt>
                <c:pt idx="4" formatCode="#,##0.00;&quot;△&quot;#,##0.00;&quot;-&quot;">
                  <c:v>18.739999999999998</c:v>
                </c:pt>
              </c:numCache>
            </c:numRef>
          </c:val>
          <c:extLst>
            <c:ext xmlns:c16="http://schemas.microsoft.com/office/drawing/2014/chart" uri="{C3380CC4-5D6E-409C-BE32-E72D297353CC}">
              <c16:uniqueId val="{00000000-DB10-44E5-BCDC-86A33733E5C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16.760000000000002</c:v>
                </c:pt>
                <c:pt idx="4">
                  <c:v>18.57</c:v>
                </c:pt>
              </c:numCache>
            </c:numRef>
          </c:val>
          <c:smooth val="0"/>
          <c:extLst>
            <c:ext xmlns:c16="http://schemas.microsoft.com/office/drawing/2014/chart" uri="{C3380CC4-5D6E-409C-BE32-E72D297353CC}">
              <c16:uniqueId val="{00000001-DB10-44E5-BCDC-86A33733E5C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01-4C5E-920A-1C8C56DCED7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11.94</c:v>
                </c:pt>
                <c:pt idx="4">
                  <c:v>11</c:v>
                </c:pt>
              </c:numCache>
            </c:numRef>
          </c:val>
          <c:smooth val="0"/>
          <c:extLst>
            <c:ext xmlns:c16="http://schemas.microsoft.com/office/drawing/2014/chart" uri="{C3380CC4-5D6E-409C-BE32-E72D297353CC}">
              <c16:uniqueId val="{00000001-A101-4C5E-920A-1C8C56DCED7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272.08999999999997</c:v>
                </c:pt>
                <c:pt idx="1">
                  <c:v>261.77</c:v>
                </c:pt>
                <c:pt idx="2">
                  <c:v>374.29</c:v>
                </c:pt>
                <c:pt idx="3">
                  <c:v>436.8</c:v>
                </c:pt>
                <c:pt idx="4">
                  <c:v>374.96</c:v>
                </c:pt>
              </c:numCache>
            </c:numRef>
          </c:val>
          <c:extLst>
            <c:ext xmlns:c16="http://schemas.microsoft.com/office/drawing/2014/chart" uri="{C3380CC4-5D6E-409C-BE32-E72D297353CC}">
              <c16:uniqueId val="{00000000-8E3D-4A21-949F-A3080DC1754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362.93</c:v>
                </c:pt>
                <c:pt idx="4">
                  <c:v>371.81</c:v>
                </c:pt>
              </c:numCache>
            </c:numRef>
          </c:val>
          <c:smooth val="0"/>
          <c:extLst>
            <c:ext xmlns:c16="http://schemas.microsoft.com/office/drawing/2014/chart" uri="{C3380CC4-5D6E-409C-BE32-E72D297353CC}">
              <c16:uniqueId val="{00000001-8E3D-4A21-949F-A3080DC1754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284.58</c:v>
                </c:pt>
                <c:pt idx="1">
                  <c:v>318.45999999999998</c:v>
                </c:pt>
                <c:pt idx="2">
                  <c:v>335.22</c:v>
                </c:pt>
                <c:pt idx="3">
                  <c:v>340.56</c:v>
                </c:pt>
                <c:pt idx="4">
                  <c:v>361</c:v>
                </c:pt>
              </c:numCache>
            </c:numRef>
          </c:val>
          <c:extLst>
            <c:ext xmlns:c16="http://schemas.microsoft.com/office/drawing/2014/chart" uri="{C3380CC4-5D6E-409C-BE32-E72D297353CC}">
              <c16:uniqueId val="{00000000-D59B-4E28-AF9B-C20744E4AB4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439.05</c:v>
                </c:pt>
                <c:pt idx="4">
                  <c:v>465.85</c:v>
                </c:pt>
              </c:numCache>
            </c:numRef>
          </c:val>
          <c:smooth val="0"/>
          <c:extLst>
            <c:ext xmlns:c16="http://schemas.microsoft.com/office/drawing/2014/chart" uri="{C3380CC4-5D6E-409C-BE32-E72D297353CC}">
              <c16:uniqueId val="{00000001-D59B-4E28-AF9B-C20744E4AB4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90.68</c:v>
                </c:pt>
                <c:pt idx="1">
                  <c:v>90.4</c:v>
                </c:pt>
                <c:pt idx="2">
                  <c:v>92.81</c:v>
                </c:pt>
                <c:pt idx="3">
                  <c:v>96.18</c:v>
                </c:pt>
                <c:pt idx="4">
                  <c:v>97.65</c:v>
                </c:pt>
              </c:numCache>
            </c:numRef>
          </c:val>
          <c:extLst>
            <c:ext xmlns:c16="http://schemas.microsoft.com/office/drawing/2014/chart" uri="{C3380CC4-5D6E-409C-BE32-E72D297353CC}">
              <c16:uniqueId val="{00000000-4006-4CE2-AC35-8CEFE87FB9D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95.26</c:v>
                </c:pt>
                <c:pt idx="4">
                  <c:v>92.39</c:v>
                </c:pt>
              </c:numCache>
            </c:numRef>
          </c:val>
          <c:smooth val="0"/>
          <c:extLst>
            <c:ext xmlns:c16="http://schemas.microsoft.com/office/drawing/2014/chart" uri="{C3380CC4-5D6E-409C-BE32-E72D297353CC}">
              <c16:uniqueId val="{00000001-4006-4CE2-AC35-8CEFE87FB9D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201.92</c:v>
                </c:pt>
                <c:pt idx="1">
                  <c:v>204.51</c:v>
                </c:pt>
                <c:pt idx="2">
                  <c:v>199.18</c:v>
                </c:pt>
                <c:pt idx="3">
                  <c:v>193.65</c:v>
                </c:pt>
                <c:pt idx="4">
                  <c:v>191.4</c:v>
                </c:pt>
              </c:numCache>
            </c:numRef>
          </c:val>
          <c:extLst>
            <c:ext xmlns:c16="http://schemas.microsoft.com/office/drawing/2014/chart" uri="{C3380CC4-5D6E-409C-BE32-E72D297353CC}">
              <c16:uniqueId val="{00000000-E70D-4206-8F5E-9D1AAD65A3B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192.82</c:v>
                </c:pt>
                <c:pt idx="4">
                  <c:v>192.98</c:v>
                </c:pt>
              </c:numCache>
            </c:numRef>
          </c:val>
          <c:smooth val="0"/>
          <c:extLst>
            <c:ext xmlns:c16="http://schemas.microsoft.com/office/drawing/2014/chart" uri="{C3380CC4-5D6E-409C-BE32-E72D297353CC}">
              <c16:uniqueId val="{00000001-E70D-4206-8F5E-9D1AAD65A3B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X41" zoomScale="130" zoomScaleNormal="130" workbookViewId="0">
      <selection activeCell="CD57" sqref="CD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滋賀県　竜王町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11848</v>
      </c>
      <c r="AM8" s="61"/>
      <c r="AN8" s="61"/>
      <c r="AO8" s="61"/>
      <c r="AP8" s="61"/>
      <c r="AQ8" s="61"/>
      <c r="AR8" s="61"/>
      <c r="AS8" s="61"/>
      <c r="AT8" s="52">
        <f>データ!$S$6</f>
        <v>44.55</v>
      </c>
      <c r="AU8" s="53"/>
      <c r="AV8" s="53"/>
      <c r="AW8" s="53"/>
      <c r="AX8" s="53"/>
      <c r="AY8" s="53"/>
      <c r="AZ8" s="53"/>
      <c r="BA8" s="53"/>
      <c r="BB8" s="54">
        <f>データ!$T$6</f>
        <v>265.95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60.59</v>
      </c>
      <c r="J10" s="53"/>
      <c r="K10" s="53"/>
      <c r="L10" s="53"/>
      <c r="M10" s="53"/>
      <c r="N10" s="53"/>
      <c r="O10" s="64"/>
      <c r="P10" s="54">
        <f>データ!$P$6</f>
        <v>96.56</v>
      </c>
      <c r="Q10" s="54"/>
      <c r="R10" s="54"/>
      <c r="S10" s="54"/>
      <c r="T10" s="54"/>
      <c r="U10" s="54"/>
      <c r="V10" s="54"/>
      <c r="W10" s="61">
        <f>データ!$Q$6</f>
        <v>4037</v>
      </c>
      <c r="X10" s="61"/>
      <c r="Y10" s="61"/>
      <c r="Z10" s="61"/>
      <c r="AA10" s="61"/>
      <c r="AB10" s="61"/>
      <c r="AC10" s="61"/>
      <c r="AD10" s="2"/>
      <c r="AE10" s="2"/>
      <c r="AF10" s="2"/>
      <c r="AG10" s="2"/>
      <c r="AH10" s="4"/>
      <c r="AI10" s="4"/>
      <c r="AJ10" s="4"/>
      <c r="AK10" s="4"/>
      <c r="AL10" s="61">
        <f>データ!$U$6</f>
        <v>11356</v>
      </c>
      <c r="AM10" s="61"/>
      <c r="AN10" s="61"/>
      <c r="AO10" s="61"/>
      <c r="AP10" s="61"/>
      <c r="AQ10" s="61"/>
      <c r="AR10" s="61"/>
      <c r="AS10" s="61"/>
      <c r="AT10" s="52">
        <f>データ!$V$6</f>
        <v>28.63</v>
      </c>
      <c r="AU10" s="53"/>
      <c r="AV10" s="53"/>
      <c r="AW10" s="53"/>
      <c r="AX10" s="53"/>
      <c r="AY10" s="53"/>
      <c r="AZ10" s="53"/>
      <c r="BA10" s="53"/>
      <c r="BB10" s="54">
        <f>データ!$W$6</f>
        <v>396.65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112</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0" t="s">
        <v>113</v>
      </c>
      <c r="BM47" s="91"/>
      <c r="BN47" s="91"/>
      <c r="BO47" s="91"/>
      <c r="BP47" s="91"/>
      <c r="BQ47" s="91"/>
      <c r="BR47" s="91"/>
      <c r="BS47" s="91"/>
      <c r="BT47" s="91"/>
      <c r="BU47" s="91"/>
      <c r="BV47" s="91"/>
      <c r="BW47" s="91"/>
      <c r="BX47" s="91"/>
      <c r="BY47" s="91"/>
      <c r="BZ47" s="9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0"/>
      <c r="BM48" s="91"/>
      <c r="BN48" s="91"/>
      <c r="BO48" s="91"/>
      <c r="BP48" s="91"/>
      <c r="BQ48" s="91"/>
      <c r="BR48" s="91"/>
      <c r="BS48" s="91"/>
      <c r="BT48" s="91"/>
      <c r="BU48" s="91"/>
      <c r="BV48" s="91"/>
      <c r="BW48" s="91"/>
      <c r="BX48" s="91"/>
      <c r="BY48" s="91"/>
      <c r="BZ48" s="9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0"/>
      <c r="BM49" s="91"/>
      <c r="BN49" s="91"/>
      <c r="BO49" s="91"/>
      <c r="BP49" s="91"/>
      <c r="BQ49" s="91"/>
      <c r="BR49" s="91"/>
      <c r="BS49" s="91"/>
      <c r="BT49" s="91"/>
      <c r="BU49" s="91"/>
      <c r="BV49" s="91"/>
      <c r="BW49" s="91"/>
      <c r="BX49" s="91"/>
      <c r="BY49" s="91"/>
      <c r="BZ49" s="9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0"/>
      <c r="BM50" s="91"/>
      <c r="BN50" s="91"/>
      <c r="BO50" s="91"/>
      <c r="BP50" s="91"/>
      <c r="BQ50" s="91"/>
      <c r="BR50" s="91"/>
      <c r="BS50" s="91"/>
      <c r="BT50" s="91"/>
      <c r="BU50" s="91"/>
      <c r="BV50" s="91"/>
      <c r="BW50" s="91"/>
      <c r="BX50" s="91"/>
      <c r="BY50" s="91"/>
      <c r="BZ50" s="9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0"/>
      <c r="BM51" s="91"/>
      <c r="BN51" s="91"/>
      <c r="BO51" s="91"/>
      <c r="BP51" s="91"/>
      <c r="BQ51" s="91"/>
      <c r="BR51" s="91"/>
      <c r="BS51" s="91"/>
      <c r="BT51" s="91"/>
      <c r="BU51" s="91"/>
      <c r="BV51" s="91"/>
      <c r="BW51" s="91"/>
      <c r="BX51" s="91"/>
      <c r="BY51" s="91"/>
      <c r="BZ51" s="9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0"/>
      <c r="BM52" s="91"/>
      <c r="BN52" s="91"/>
      <c r="BO52" s="91"/>
      <c r="BP52" s="91"/>
      <c r="BQ52" s="91"/>
      <c r="BR52" s="91"/>
      <c r="BS52" s="91"/>
      <c r="BT52" s="91"/>
      <c r="BU52" s="91"/>
      <c r="BV52" s="91"/>
      <c r="BW52" s="91"/>
      <c r="BX52" s="91"/>
      <c r="BY52" s="91"/>
      <c r="BZ52" s="9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0"/>
      <c r="BM53" s="91"/>
      <c r="BN53" s="91"/>
      <c r="BO53" s="91"/>
      <c r="BP53" s="91"/>
      <c r="BQ53" s="91"/>
      <c r="BR53" s="91"/>
      <c r="BS53" s="91"/>
      <c r="BT53" s="91"/>
      <c r="BU53" s="91"/>
      <c r="BV53" s="91"/>
      <c r="BW53" s="91"/>
      <c r="BX53" s="91"/>
      <c r="BY53" s="91"/>
      <c r="BZ53" s="9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0"/>
      <c r="BM54" s="91"/>
      <c r="BN54" s="91"/>
      <c r="BO54" s="91"/>
      <c r="BP54" s="91"/>
      <c r="BQ54" s="91"/>
      <c r="BR54" s="91"/>
      <c r="BS54" s="91"/>
      <c r="BT54" s="91"/>
      <c r="BU54" s="91"/>
      <c r="BV54" s="91"/>
      <c r="BW54" s="91"/>
      <c r="BX54" s="91"/>
      <c r="BY54" s="91"/>
      <c r="BZ54" s="9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0"/>
      <c r="BM55" s="91"/>
      <c r="BN55" s="91"/>
      <c r="BO55" s="91"/>
      <c r="BP55" s="91"/>
      <c r="BQ55" s="91"/>
      <c r="BR55" s="91"/>
      <c r="BS55" s="91"/>
      <c r="BT55" s="91"/>
      <c r="BU55" s="91"/>
      <c r="BV55" s="91"/>
      <c r="BW55" s="91"/>
      <c r="BX55" s="91"/>
      <c r="BY55" s="91"/>
      <c r="BZ55" s="9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0"/>
      <c r="BM56" s="91"/>
      <c r="BN56" s="91"/>
      <c r="BO56" s="91"/>
      <c r="BP56" s="91"/>
      <c r="BQ56" s="91"/>
      <c r="BR56" s="91"/>
      <c r="BS56" s="91"/>
      <c r="BT56" s="91"/>
      <c r="BU56" s="91"/>
      <c r="BV56" s="91"/>
      <c r="BW56" s="91"/>
      <c r="BX56" s="91"/>
      <c r="BY56" s="91"/>
      <c r="BZ56" s="9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0"/>
      <c r="BM57" s="91"/>
      <c r="BN57" s="91"/>
      <c r="BO57" s="91"/>
      <c r="BP57" s="91"/>
      <c r="BQ57" s="91"/>
      <c r="BR57" s="91"/>
      <c r="BS57" s="91"/>
      <c r="BT57" s="91"/>
      <c r="BU57" s="91"/>
      <c r="BV57" s="91"/>
      <c r="BW57" s="91"/>
      <c r="BX57" s="91"/>
      <c r="BY57" s="91"/>
      <c r="BZ57" s="9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0"/>
      <c r="BM58" s="91"/>
      <c r="BN58" s="91"/>
      <c r="BO58" s="91"/>
      <c r="BP58" s="91"/>
      <c r="BQ58" s="91"/>
      <c r="BR58" s="91"/>
      <c r="BS58" s="91"/>
      <c r="BT58" s="91"/>
      <c r="BU58" s="91"/>
      <c r="BV58" s="91"/>
      <c r="BW58" s="91"/>
      <c r="BX58" s="91"/>
      <c r="BY58" s="91"/>
      <c r="BZ58" s="9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0"/>
      <c r="BM59" s="91"/>
      <c r="BN59" s="91"/>
      <c r="BO59" s="91"/>
      <c r="BP59" s="91"/>
      <c r="BQ59" s="91"/>
      <c r="BR59" s="91"/>
      <c r="BS59" s="91"/>
      <c r="BT59" s="91"/>
      <c r="BU59" s="91"/>
      <c r="BV59" s="91"/>
      <c r="BW59" s="91"/>
      <c r="BX59" s="91"/>
      <c r="BY59" s="91"/>
      <c r="BZ59" s="92"/>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90"/>
      <c r="BM60" s="91"/>
      <c r="BN60" s="91"/>
      <c r="BO60" s="91"/>
      <c r="BP60" s="91"/>
      <c r="BQ60" s="91"/>
      <c r="BR60" s="91"/>
      <c r="BS60" s="91"/>
      <c r="BT60" s="91"/>
      <c r="BU60" s="91"/>
      <c r="BV60" s="91"/>
      <c r="BW60" s="91"/>
      <c r="BX60" s="91"/>
      <c r="BY60" s="91"/>
      <c r="BZ60" s="92"/>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90"/>
      <c r="BM61" s="91"/>
      <c r="BN61" s="91"/>
      <c r="BO61" s="91"/>
      <c r="BP61" s="91"/>
      <c r="BQ61" s="91"/>
      <c r="BR61" s="91"/>
      <c r="BS61" s="91"/>
      <c r="BT61" s="91"/>
      <c r="BU61" s="91"/>
      <c r="BV61" s="91"/>
      <c r="BW61" s="91"/>
      <c r="BX61" s="91"/>
      <c r="BY61" s="91"/>
      <c r="BZ61" s="9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0"/>
      <c r="BM62" s="91"/>
      <c r="BN62" s="91"/>
      <c r="BO62" s="91"/>
      <c r="BP62" s="91"/>
      <c r="BQ62" s="91"/>
      <c r="BR62" s="91"/>
      <c r="BS62" s="91"/>
      <c r="BT62" s="91"/>
      <c r="BU62" s="91"/>
      <c r="BV62" s="91"/>
      <c r="BW62" s="91"/>
      <c r="BX62" s="91"/>
      <c r="BY62" s="91"/>
      <c r="BZ62" s="9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0"/>
      <c r="BM63" s="91"/>
      <c r="BN63" s="91"/>
      <c r="BO63" s="91"/>
      <c r="BP63" s="91"/>
      <c r="BQ63" s="91"/>
      <c r="BR63" s="91"/>
      <c r="BS63" s="91"/>
      <c r="BT63" s="91"/>
      <c r="BU63" s="91"/>
      <c r="BV63" s="91"/>
      <c r="BW63" s="91"/>
      <c r="BX63" s="91"/>
      <c r="BY63" s="91"/>
      <c r="BZ63" s="9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CLHrr8zSaendmnHUm4DgoFnmscYEnWLXp8mTypDhj6bLpD3l1vuIYKZm9muIR2BUIrMWbW2GzisQD4dAdtTEeg==" saltValue="vQFXFy8s+I/iRZZzUxVJE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52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9" t="s">
        <v>53</v>
      </c>
      <c r="B4" s="31"/>
      <c r="C4" s="31"/>
      <c r="D4" s="31"/>
      <c r="E4" s="31"/>
      <c r="F4" s="31"/>
      <c r="G4" s="31"/>
      <c r="H4" s="97"/>
      <c r="I4" s="98"/>
      <c r="J4" s="98"/>
      <c r="K4" s="98"/>
      <c r="L4" s="98"/>
      <c r="M4" s="98"/>
      <c r="N4" s="98"/>
      <c r="O4" s="98"/>
      <c r="P4" s="98"/>
      <c r="Q4" s="98"/>
      <c r="R4" s="98"/>
      <c r="S4" s="98"/>
      <c r="T4" s="98"/>
      <c r="U4" s="98"/>
      <c r="V4" s="98"/>
      <c r="W4" s="99"/>
      <c r="X4" s="93" t="s">
        <v>54</v>
      </c>
      <c r="Y4" s="93"/>
      <c r="Z4" s="93"/>
      <c r="AA4" s="93"/>
      <c r="AB4" s="93"/>
      <c r="AC4" s="93"/>
      <c r="AD4" s="93"/>
      <c r="AE4" s="93"/>
      <c r="AF4" s="93"/>
      <c r="AG4" s="93"/>
      <c r="AH4" s="93"/>
      <c r="AI4" s="93" t="s">
        <v>55</v>
      </c>
      <c r="AJ4" s="93"/>
      <c r="AK4" s="93"/>
      <c r="AL4" s="93"/>
      <c r="AM4" s="93"/>
      <c r="AN4" s="93"/>
      <c r="AO4" s="93"/>
      <c r="AP4" s="93"/>
      <c r="AQ4" s="93"/>
      <c r="AR4" s="93"/>
      <c r="AS4" s="93"/>
      <c r="AT4" s="93" t="s">
        <v>56</v>
      </c>
      <c r="AU4" s="93"/>
      <c r="AV4" s="93"/>
      <c r="AW4" s="93"/>
      <c r="AX4" s="93"/>
      <c r="AY4" s="93"/>
      <c r="AZ4" s="93"/>
      <c r="BA4" s="93"/>
      <c r="BB4" s="93"/>
      <c r="BC4" s="93"/>
      <c r="BD4" s="93"/>
      <c r="BE4" s="93" t="s">
        <v>57</v>
      </c>
      <c r="BF4" s="93"/>
      <c r="BG4" s="93"/>
      <c r="BH4" s="93"/>
      <c r="BI4" s="93"/>
      <c r="BJ4" s="93"/>
      <c r="BK4" s="93"/>
      <c r="BL4" s="93"/>
      <c r="BM4" s="93"/>
      <c r="BN4" s="93"/>
      <c r="BO4" s="93"/>
      <c r="BP4" s="93" t="s">
        <v>58</v>
      </c>
      <c r="BQ4" s="93"/>
      <c r="BR4" s="93"/>
      <c r="BS4" s="93"/>
      <c r="BT4" s="93"/>
      <c r="BU4" s="93"/>
      <c r="BV4" s="93"/>
      <c r="BW4" s="93"/>
      <c r="BX4" s="93"/>
      <c r="BY4" s="93"/>
      <c r="BZ4" s="93"/>
      <c r="CA4" s="93" t="s">
        <v>59</v>
      </c>
      <c r="CB4" s="93"/>
      <c r="CC4" s="93"/>
      <c r="CD4" s="93"/>
      <c r="CE4" s="93"/>
      <c r="CF4" s="93"/>
      <c r="CG4" s="93"/>
      <c r="CH4" s="93"/>
      <c r="CI4" s="93"/>
      <c r="CJ4" s="93"/>
      <c r="CK4" s="93"/>
      <c r="CL4" s="93" t="s">
        <v>60</v>
      </c>
      <c r="CM4" s="93"/>
      <c r="CN4" s="93"/>
      <c r="CO4" s="93"/>
      <c r="CP4" s="93"/>
      <c r="CQ4" s="93"/>
      <c r="CR4" s="93"/>
      <c r="CS4" s="93"/>
      <c r="CT4" s="93"/>
      <c r="CU4" s="93"/>
      <c r="CV4" s="93"/>
      <c r="CW4" s="93" t="s">
        <v>61</v>
      </c>
      <c r="CX4" s="93"/>
      <c r="CY4" s="93"/>
      <c r="CZ4" s="93"/>
      <c r="DA4" s="93"/>
      <c r="DB4" s="93"/>
      <c r="DC4" s="93"/>
      <c r="DD4" s="93"/>
      <c r="DE4" s="93"/>
      <c r="DF4" s="93"/>
      <c r="DG4" s="93"/>
      <c r="DH4" s="93" t="s">
        <v>62</v>
      </c>
      <c r="DI4" s="93"/>
      <c r="DJ4" s="93"/>
      <c r="DK4" s="93"/>
      <c r="DL4" s="93"/>
      <c r="DM4" s="93"/>
      <c r="DN4" s="93"/>
      <c r="DO4" s="93"/>
      <c r="DP4" s="93"/>
      <c r="DQ4" s="93"/>
      <c r="DR4" s="93"/>
      <c r="DS4" s="93" t="s">
        <v>63</v>
      </c>
      <c r="DT4" s="93"/>
      <c r="DU4" s="93"/>
      <c r="DV4" s="93"/>
      <c r="DW4" s="93"/>
      <c r="DX4" s="93"/>
      <c r="DY4" s="93"/>
      <c r="DZ4" s="93"/>
      <c r="EA4" s="93"/>
      <c r="EB4" s="93"/>
      <c r="EC4" s="93"/>
      <c r="ED4" s="93" t="s">
        <v>64</v>
      </c>
      <c r="EE4" s="93"/>
      <c r="EF4" s="93"/>
      <c r="EG4" s="93"/>
      <c r="EH4" s="93"/>
      <c r="EI4" s="93"/>
      <c r="EJ4" s="93"/>
      <c r="EK4" s="93"/>
      <c r="EL4" s="93"/>
      <c r="EM4" s="93"/>
      <c r="EN4" s="93"/>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253847</v>
      </c>
      <c r="D6" s="34">
        <f t="shared" si="3"/>
        <v>46</v>
      </c>
      <c r="E6" s="34">
        <f t="shared" si="3"/>
        <v>1</v>
      </c>
      <c r="F6" s="34">
        <f t="shared" si="3"/>
        <v>0</v>
      </c>
      <c r="G6" s="34">
        <f t="shared" si="3"/>
        <v>1</v>
      </c>
      <c r="H6" s="34" t="str">
        <f t="shared" si="3"/>
        <v>滋賀県　竜王町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60.59</v>
      </c>
      <c r="P6" s="35">
        <f t="shared" si="3"/>
        <v>96.56</v>
      </c>
      <c r="Q6" s="35">
        <f t="shared" si="3"/>
        <v>4037</v>
      </c>
      <c r="R6" s="35">
        <f t="shared" si="3"/>
        <v>11848</v>
      </c>
      <c r="S6" s="35">
        <f t="shared" si="3"/>
        <v>44.55</v>
      </c>
      <c r="T6" s="35">
        <f t="shared" si="3"/>
        <v>265.95</v>
      </c>
      <c r="U6" s="35">
        <f t="shared" si="3"/>
        <v>11356</v>
      </c>
      <c r="V6" s="35">
        <f t="shared" si="3"/>
        <v>28.63</v>
      </c>
      <c r="W6" s="35">
        <f t="shared" si="3"/>
        <v>396.65</v>
      </c>
      <c r="X6" s="36">
        <f>IF(X7="",NA(),X7)</f>
        <v>102.84</v>
      </c>
      <c r="Y6" s="36">
        <f t="shared" ref="Y6:AG6" si="4">IF(Y7="",NA(),Y7)</f>
        <v>102.02</v>
      </c>
      <c r="Z6" s="36">
        <f t="shared" si="4"/>
        <v>104.87</v>
      </c>
      <c r="AA6" s="36">
        <f t="shared" si="4"/>
        <v>107.45</v>
      </c>
      <c r="AB6" s="36">
        <f t="shared" si="4"/>
        <v>110.24</v>
      </c>
      <c r="AC6" s="36">
        <f t="shared" si="4"/>
        <v>111.34</v>
      </c>
      <c r="AD6" s="36">
        <f t="shared" si="4"/>
        <v>110.02</v>
      </c>
      <c r="AE6" s="36">
        <f t="shared" si="4"/>
        <v>108.76</v>
      </c>
      <c r="AF6" s="36">
        <f t="shared" si="4"/>
        <v>108.46</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10.130000000000001</v>
      </c>
      <c r="AO6" s="36">
        <f t="shared" si="5"/>
        <v>7.31</v>
      </c>
      <c r="AP6" s="36">
        <f t="shared" si="5"/>
        <v>7.48</v>
      </c>
      <c r="AQ6" s="36">
        <f t="shared" si="5"/>
        <v>11.94</v>
      </c>
      <c r="AR6" s="36">
        <f t="shared" si="5"/>
        <v>11</v>
      </c>
      <c r="AS6" s="35" t="str">
        <f>IF(AS7="","",IF(AS7="-","【-】","【"&amp;SUBSTITUTE(TEXT(AS7,"#,##0.00"),"-","△")&amp;"】"))</f>
        <v>【1.15】</v>
      </c>
      <c r="AT6" s="36">
        <f>IF(AT7="",NA(),AT7)</f>
        <v>272.08999999999997</v>
      </c>
      <c r="AU6" s="36">
        <f t="shared" ref="AU6:BC6" si="6">IF(AU7="",NA(),AU7)</f>
        <v>261.77</v>
      </c>
      <c r="AV6" s="36">
        <f t="shared" si="6"/>
        <v>374.29</v>
      </c>
      <c r="AW6" s="36">
        <f t="shared" si="6"/>
        <v>436.8</v>
      </c>
      <c r="AX6" s="36">
        <f t="shared" si="6"/>
        <v>374.96</v>
      </c>
      <c r="AY6" s="36">
        <f t="shared" si="6"/>
        <v>388.67</v>
      </c>
      <c r="AZ6" s="36">
        <f t="shared" si="6"/>
        <v>355.27</v>
      </c>
      <c r="BA6" s="36">
        <f t="shared" si="6"/>
        <v>359.7</v>
      </c>
      <c r="BB6" s="36">
        <f t="shared" si="6"/>
        <v>362.93</v>
      </c>
      <c r="BC6" s="36">
        <f t="shared" si="6"/>
        <v>371.81</v>
      </c>
      <c r="BD6" s="35" t="str">
        <f>IF(BD7="","",IF(BD7="-","【-】","【"&amp;SUBSTITUTE(TEXT(BD7,"#,##0.00"),"-","△")&amp;"】"))</f>
        <v>【260.31】</v>
      </c>
      <c r="BE6" s="36">
        <f>IF(BE7="",NA(),BE7)</f>
        <v>284.58</v>
      </c>
      <c r="BF6" s="36">
        <f t="shared" ref="BF6:BN6" si="7">IF(BF7="",NA(),BF7)</f>
        <v>318.45999999999998</v>
      </c>
      <c r="BG6" s="36">
        <f t="shared" si="7"/>
        <v>335.22</v>
      </c>
      <c r="BH6" s="36">
        <f t="shared" si="7"/>
        <v>340.56</v>
      </c>
      <c r="BI6" s="36">
        <f t="shared" si="7"/>
        <v>361</v>
      </c>
      <c r="BJ6" s="36">
        <f t="shared" si="7"/>
        <v>422.5</v>
      </c>
      <c r="BK6" s="36">
        <f t="shared" si="7"/>
        <v>458.27</v>
      </c>
      <c r="BL6" s="36">
        <f t="shared" si="7"/>
        <v>447.01</v>
      </c>
      <c r="BM6" s="36">
        <f t="shared" si="7"/>
        <v>439.05</v>
      </c>
      <c r="BN6" s="36">
        <f t="shared" si="7"/>
        <v>465.85</v>
      </c>
      <c r="BO6" s="35" t="str">
        <f>IF(BO7="","",IF(BO7="-","【-】","【"&amp;SUBSTITUTE(TEXT(BO7,"#,##0.00"),"-","△")&amp;"】"))</f>
        <v>【275.67】</v>
      </c>
      <c r="BP6" s="36">
        <f>IF(BP7="",NA(),BP7)</f>
        <v>90.68</v>
      </c>
      <c r="BQ6" s="36">
        <f t="shared" ref="BQ6:BY6" si="8">IF(BQ7="",NA(),BQ7)</f>
        <v>90.4</v>
      </c>
      <c r="BR6" s="36">
        <f t="shared" si="8"/>
        <v>92.81</v>
      </c>
      <c r="BS6" s="36">
        <f t="shared" si="8"/>
        <v>96.18</v>
      </c>
      <c r="BT6" s="36">
        <f t="shared" si="8"/>
        <v>97.65</v>
      </c>
      <c r="BU6" s="36">
        <f t="shared" si="8"/>
        <v>101.64</v>
      </c>
      <c r="BV6" s="36">
        <f t="shared" si="8"/>
        <v>96.77</v>
      </c>
      <c r="BW6" s="36">
        <f t="shared" si="8"/>
        <v>95.81</v>
      </c>
      <c r="BX6" s="36">
        <f t="shared" si="8"/>
        <v>95.26</v>
      </c>
      <c r="BY6" s="36">
        <f t="shared" si="8"/>
        <v>92.39</v>
      </c>
      <c r="BZ6" s="35" t="str">
        <f>IF(BZ7="","",IF(BZ7="-","【-】","【"&amp;SUBSTITUTE(TEXT(BZ7,"#,##0.00"),"-","△")&amp;"】"))</f>
        <v>【100.05】</v>
      </c>
      <c r="CA6" s="36">
        <f>IF(CA7="",NA(),CA7)</f>
        <v>201.92</v>
      </c>
      <c r="CB6" s="36">
        <f t="shared" ref="CB6:CJ6" si="9">IF(CB7="",NA(),CB7)</f>
        <v>204.51</v>
      </c>
      <c r="CC6" s="36">
        <f t="shared" si="9"/>
        <v>199.18</v>
      </c>
      <c r="CD6" s="36">
        <f t="shared" si="9"/>
        <v>193.65</v>
      </c>
      <c r="CE6" s="36">
        <f t="shared" si="9"/>
        <v>191.4</v>
      </c>
      <c r="CF6" s="36">
        <f t="shared" si="9"/>
        <v>179.16</v>
      </c>
      <c r="CG6" s="36">
        <f t="shared" si="9"/>
        <v>187.18</v>
      </c>
      <c r="CH6" s="36">
        <f t="shared" si="9"/>
        <v>189.58</v>
      </c>
      <c r="CI6" s="36">
        <f t="shared" si="9"/>
        <v>192.82</v>
      </c>
      <c r="CJ6" s="36">
        <f t="shared" si="9"/>
        <v>192.98</v>
      </c>
      <c r="CK6" s="35" t="str">
        <f>IF(CK7="","",IF(CK7="-","【-】","【"&amp;SUBSTITUTE(TEXT(CK7,"#,##0.00"),"-","△")&amp;"】"))</f>
        <v>【166.40】</v>
      </c>
      <c r="CL6" s="36">
        <f>IF(CL7="",NA(),CL7)</f>
        <v>52.41</v>
      </c>
      <c r="CM6" s="36">
        <f t="shared" ref="CM6:CU6" si="10">IF(CM7="",NA(),CM7)</f>
        <v>53.72</v>
      </c>
      <c r="CN6" s="36">
        <f t="shared" si="10"/>
        <v>52.2</v>
      </c>
      <c r="CO6" s="36">
        <f t="shared" si="10"/>
        <v>51.12</v>
      </c>
      <c r="CP6" s="36">
        <f t="shared" si="10"/>
        <v>50.75</v>
      </c>
      <c r="CQ6" s="36">
        <f t="shared" si="10"/>
        <v>54.24</v>
      </c>
      <c r="CR6" s="36">
        <f t="shared" si="10"/>
        <v>55.88</v>
      </c>
      <c r="CS6" s="36">
        <f t="shared" si="10"/>
        <v>55.22</v>
      </c>
      <c r="CT6" s="36">
        <f t="shared" si="10"/>
        <v>54.05</v>
      </c>
      <c r="CU6" s="36">
        <f t="shared" si="10"/>
        <v>54.43</v>
      </c>
      <c r="CV6" s="35" t="str">
        <f>IF(CV7="","",IF(CV7="-","【-】","【"&amp;SUBSTITUTE(TEXT(CV7,"#,##0.00"),"-","△")&amp;"】"))</f>
        <v>【60.69】</v>
      </c>
      <c r="CW6" s="36">
        <f>IF(CW7="",NA(),CW7)</f>
        <v>90.62</v>
      </c>
      <c r="CX6" s="36">
        <f t="shared" ref="CX6:DF6" si="11">IF(CX7="",NA(),CX7)</f>
        <v>87.47</v>
      </c>
      <c r="CY6" s="36">
        <f t="shared" si="11"/>
        <v>90.88</v>
      </c>
      <c r="CZ6" s="36">
        <f t="shared" si="11"/>
        <v>92.12</v>
      </c>
      <c r="DA6" s="36">
        <f t="shared" si="11"/>
        <v>91.36</v>
      </c>
      <c r="DB6" s="36">
        <f t="shared" si="11"/>
        <v>81.680000000000007</v>
      </c>
      <c r="DC6" s="36">
        <f t="shared" si="11"/>
        <v>80.989999999999995</v>
      </c>
      <c r="DD6" s="36">
        <f t="shared" si="11"/>
        <v>80.930000000000007</v>
      </c>
      <c r="DE6" s="36">
        <f t="shared" si="11"/>
        <v>80.510000000000005</v>
      </c>
      <c r="DF6" s="36">
        <f t="shared" si="11"/>
        <v>79.44</v>
      </c>
      <c r="DG6" s="35" t="str">
        <f>IF(DG7="","",IF(DG7="-","【-】","【"&amp;SUBSTITUTE(TEXT(DG7,"#,##0.00"),"-","△")&amp;"】"))</f>
        <v>【89.82】</v>
      </c>
      <c r="DH6" s="36">
        <f>IF(DH7="",NA(),DH7)</f>
        <v>45.67</v>
      </c>
      <c r="DI6" s="36">
        <f t="shared" ref="DI6:DQ6" si="12">IF(DI7="",NA(),DI7)</f>
        <v>45.25</v>
      </c>
      <c r="DJ6" s="36">
        <f t="shared" si="12"/>
        <v>45.9</v>
      </c>
      <c r="DK6" s="36">
        <f t="shared" si="12"/>
        <v>47</v>
      </c>
      <c r="DL6" s="36">
        <f t="shared" si="12"/>
        <v>46.96</v>
      </c>
      <c r="DM6" s="36">
        <f t="shared" si="12"/>
        <v>48.14</v>
      </c>
      <c r="DN6" s="36">
        <f t="shared" si="12"/>
        <v>46.61</v>
      </c>
      <c r="DO6" s="36">
        <f t="shared" si="12"/>
        <v>47.97</v>
      </c>
      <c r="DP6" s="36">
        <f t="shared" si="12"/>
        <v>49.12</v>
      </c>
      <c r="DQ6" s="36">
        <f t="shared" si="12"/>
        <v>49.39</v>
      </c>
      <c r="DR6" s="35" t="str">
        <f>IF(DR7="","",IF(DR7="-","【-】","【"&amp;SUBSTITUTE(TEXT(DR7,"#,##0.00"),"-","△")&amp;"】"))</f>
        <v>【50.19】</v>
      </c>
      <c r="DS6" s="35">
        <f>IF(DS7="",NA(),DS7)</f>
        <v>0</v>
      </c>
      <c r="DT6" s="35">
        <f t="shared" ref="DT6:EB6" si="13">IF(DT7="",NA(),DT7)</f>
        <v>0</v>
      </c>
      <c r="DU6" s="35">
        <f t="shared" si="13"/>
        <v>0</v>
      </c>
      <c r="DV6" s="36">
        <f t="shared" si="13"/>
        <v>17.489999999999998</v>
      </c>
      <c r="DW6" s="36">
        <f t="shared" si="13"/>
        <v>18.739999999999998</v>
      </c>
      <c r="DX6" s="36">
        <f t="shared" si="13"/>
        <v>11.13</v>
      </c>
      <c r="DY6" s="36">
        <f t="shared" si="13"/>
        <v>10.84</v>
      </c>
      <c r="DZ6" s="36">
        <f t="shared" si="13"/>
        <v>15.33</v>
      </c>
      <c r="EA6" s="36">
        <f t="shared" si="13"/>
        <v>16.760000000000002</v>
      </c>
      <c r="EB6" s="36">
        <f t="shared" si="13"/>
        <v>18.57</v>
      </c>
      <c r="EC6" s="35" t="str">
        <f>IF(EC7="","",IF(EC7="-","【-】","【"&amp;SUBSTITUTE(TEXT(EC7,"#,##0.00"),"-","△")&amp;"】"))</f>
        <v>【20.63】</v>
      </c>
      <c r="ED6" s="36">
        <f>IF(ED7="",NA(),ED7)</f>
        <v>1.03</v>
      </c>
      <c r="EE6" s="36">
        <f t="shared" ref="EE6:EM6" si="14">IF(EE7="",NA(),EE7)</f>
        <v>1.45</v>
      </c>
      <c r="EF6" s="36">
        <f t="shared" si="14"/>
        <v>1.03</v>
      </c>
      <c r="EG6" s="36">
        <f t="shared" si="14"/>
        <v>0.05</v>
      </c>
      <c r="EH6" s="36">
        <f t="shared" si="14"/>
        <v>0.57999999999999996</v>
      </c>
      <c r="EI6" s="36">
        <f t="shared" si="14"/>
        <v>0.47</v>
      </c>
      <c r="EJ6" s="36">
        <f t="shared" si="14"/>
        <v>0.39</v>
      </c>
      <c r="EK6" s="36">
        <f t="shared" si="14"/>
        <v>0.43</v>
      </c>
      <c r="EL6" s="36">
        <f t="shared" si="14"/>
        <v>0.42</v>
      </c>
      <c r="EM6" s="36">
        <f t="shared" si="14"/>
        <v>0.44</v>
      </c>
      <c r="EN6" s="35" t="str">
        <f>IF(EN7="","",IF(EN7="-","【-】","【"&amp;SUBSTITUTE(TEXT(EN7,"#,##0.00"),"-","△")&amp;"】"))</f>
        <v>【0.69】</v>
      </c>
    </row>
    <row r="7" spans="1:144" s="37" customFormat="1" x14ac:dyDescent="0.15">
      <c r="A7" s="29"/>
      <c r="B7" s="38">
        <v>2020</v>
      </c>
      <c r="C7" s="38">
        <v>253847</v>
      </c>
      <c r="D7" s="38">
        <v>46</v>
      </c>
      <c r="E7" s="38">
        <v>1</v>
      </c>
      <c r="F7" s="38">
        <v>0</v>
      </c>
      <c r="G7" s="38">
        <v>1</v>
      </c>
      <c r="H7" s="38" t="s">
        <v>93</v>
      </c>
      <c r="I7" s="38" t="s">
        <v>94</v>
      </c>
      <c r="J7" s="38" t="s">
        <v>95</v>
      </c>
      <c r="K7" s="38" t="s">
        <v>96</v>
      </c>
      <c r="L7" s="38" t="s">
        <v>97</v>
      </c>
      <c r="M7" s="38" t="s">
        <v>98</v>
      </c>
      <c r="N7" s="39" t="s">
        <v>99</v>
      </c>
      <c r="O7" s="39">
        <v>60.59</v>
      </c>
      <c r="P7" s="39">
        <v>96.56</v>
      </c>
      <c r="Q7" s="39">
        <v>4037</v>
      </c>
      <c r="R7" s="39">
        <v>11848</v>
      </c>
      <c r="S7" s="39">
        <v>44.55</v>
      </c>
      <c r="T7" s="39">
        <v>265.95</v>
      </c>
      <c r="U7" s="39">
        <v>11356</v>
      </c>
      <c r="V7" s="39">
        <v>28.63</v>
      </c>
      <c r="W7" s="39">
        <v>396.65</v>
      </c>
      <c r="X7" s="39">
        <v>102.84</v>
      </c>
      <c r="Y7" s="39">
        <v>102.02</v>
      </c>
      <c r="Z7" s="39">
        <v>104.87</v>
      </c>
      <c r="AA7" s="39">
        <v>107.45</v>
      </c>
      <c r="AB7" s="39">
        <v>110.24</v>
      </c>
      <c r="AC7" s="39">
        <v>111.34</v>
      </c>
      <c r="AD7" s="39">
        <v>110.02</v>
      </c>
      <c r="AE7" s="39">
        <v>108.76</v>
      </c>
      <c r="AF7" s="39">
        <v>108.46</v>
      </c>
      <c r="AG7" s="39">
        <v>109.02</v>
      </c>
      <c r="AH7" s="39">
        <v>110.27</v>
      </c>
      <c r="AI7" s="39">
        <v>0</v>
      </c>
      <c r="AJ7" s="39">
        <v>0</v>
      </c>
      <c r="AK7" s="39">
        <v>0</v>
      </c>
      <c r="AL7" s="39">
        <v>0</v>
      </c>
      <c r="AM7" s="39">
        <v>0</v>
      </c>
      <c r="AN7" s="39">
        <v>10.130000000000001</v>
      </c>
      <c r="AO7" s="39">
        <v>7.31</v>
      </c>
      <c r="AP7" s="39">
        <v>7.48</v>
      </c>
      <c r="AQ7" s="39">
        <v>11.94</v>
      </c>
      <c r="AR7" s="39">
        <v>11</v>
      </c>
      <c r="AS7" s="39">
        <v>1.1499999999999999</v>
      </c>
      <c r="AT7" s="39">
        <v>272.08999999999997</v>
      </c>
      <c r="AU7" s="39">
        <v>261.77</v>
      </c>
      <c r="AV7" s="39">
        <v>374.29</v>
      </c>
      <c r="AW7" s="39">
        <v>436.8</v>
      </c>
      <c r="AX7" s="39">
        <v>374.96</v>
      </c>
      <c r="AY7" s="39">
        <v>388.67</v>
      </c>
      <c r="AZ7" s="39">
        <v>355.27</v>
      </c>
      <c r="BA7" s="39">
        <v>359.7</v>
      </c>
      <c r="BB7" s="39">
        <v>362.93</v>
      </c>
      <c r="BC7" s="39">
        <v>371.81</v>
      </c>
      <c r="BD7" s="39">
        <v>260.31</v>
      </c>
      <c r="BE7" s="39">
        <v>284.58</v>
      </c>
      <c r="BF7" s="39">
        <v>318.45999999999998</v>
      </c>
      <c r="BG7" s="39">
        <v>335.22</v>
      </c>
      <c r="BH7" s="39">
        <v>340.56</v>
      </c>
      <c r="BI7" s="39">
        <v>361</v>
      </c>
      <c r="BJ7" s="39">
        <v>422.5</v>
      </c>
      <c r="BK7" s="39">
        <v>458.27</v>
      </c>
      <c r="BL7" s="39">
        <v>447.01</v>
      </c>
      <c r="BM7" s="39">
        <v>439.05</v>
      </c>
      <c r="BN7" s="39">
        <v>465.85</v>
      </c>
      <c r="BO7" s="39">
        <v>275.67</v>
      </c>
      <c r="BP7" s="39">
        <v>90.68</v>
      </c>
      <c r="BQ7" s="39">
        <v>90.4</v>
      </c>
      <c r="BR7" s="39">
        <v>92.81</v>
      </c>
      <c r="BS7" s="39">
        <v>96.18</v>
      </c>
      <c r="BT7" s="39">
        <v>97.65</v>
      </c>
      <c r="BU7" s="39">
        <v>101.64</v>
      </c>
      <c r="BV7" s="39">
        <v>96.77</v>
      </c>
      <c r="BW7" s="39">
        <v>95.81</v>
      </c>
      <c r="BX7" s="39">
        <v>95.26</v>
      </c>
      <c r="BY7" s="39">
        <v>92.39</v>
      </c>
      <c r="BZ7" s="39">
        <v>100.05</v>
      </c>
      <c r="CA7" s="39">
        <v>201.92</v>
      </c>
      <c r="CB7" s="39">
        <v>204.51</v>
      </c>
      <c r="CC7" s="39">
        <v>199.18</v>
      </c>
      <c r="CD7" s="39">
        <v>193.65</v>
      </c>
      <c r="CE7" s="39">
        <v>191.4</v>
      </c>
      <c r="CF7" s="39">
        <v>179.16</v>
      </c>
      <c r="CG7" s="39">
        <v>187.18</v>
      </c>
      <c r="CH7" s="39">
        <v>189.58</v>
      </c>
      <c r="CI7" s="39">
        <v>192.82</v>
      </c>
      <c r="CJ7" s="39">
        <v>192.98</v>
      </c>
      <c r="CK7" s="39">
        <v>166.4</v>
      </c>
      <c r="CL7" s="39">
        <v>52.41</v>
      </c>
      <c r="CM7" s="39">
        <v>53.72</v>
      </c>
      <c r="CN7" s="39">
        <v>52.2</v>
      </c>
      <c r="CO7" s="39">
        <v>51.12</v>
      </c>
      <c r="CP7" s="39">
        <v>50.75</v>
      </c>
      <c r="CQ7" s="39">
        <v>54.24</v>
      </c>
      <c r="CR7" s="39">
        <v>55.88</v>
      </c>
      <c r="CS7" s="39">
        <v>55.22</v>
      </c>
      <c r="CT7" s="39">
        <v>54.05</v>
      </c>
      <c r="CU7" s="39">
        <v>54.43</v>
      </c>
      <c r="CV7" s="39">
        <v>60.69</v>
      </c>
      <c r="CW7" s="39">
        <v>90.62</v>
      </c>
      <c r="CX7" s="39">
        <v>87.47</v>
      </c>
      <c r="CY7" s="39">
        <v>90.88</v>
      </c>
      <c r="CZ7" s="39">
        <v>92.12</v>
      </c>
      <c r="DA7" s="39">
        <v>91.36</v>
      </c>
      <c r="DB7" s="39">
        <v>81.680000000000007</v>
      </c>
      <c r="DC7" s="39">
        <v>80.989999999999995</v>
      </c>
      <c r="DD7" s="39">
        <v>80.930000000000007</v>
      </c>
      <c r="DE7" s="39">
        <v>80.510000000000005</v>
      </c>
      <c r="DF7" s="39">
        <v>79.44</v>
      </c>
      <c r="DG7" s="39">
        <v>89.82</v>
      </c>
      <c r="DH7" s="39">
        <v>45.67</v>
      </c>
      <c r="DI7" s="39">
        <v>45.25</v>
      </c>
      <c r="DJ7" s="39">
        <v>45.9</v>
      </c>
      <c r="DK7" s="39">
        <v>47</v>
      </c>
      <c r="DL7" s="39">
        <v>46.96</v>
      </c>
      <c r="DM7" s="39">
        <v>48.14</v>
      </c>
      <c r="DN7" s="39">
        <v>46.61</v>
      </c>
      <c r="DO7" s="39">
        <v>47.97</v>
      </c>
      <c r="DP7" s="39">
        <v>49.12</v>
      </c>
      <c r="DQ7" s="39">
        <v>49.39</v>
      </c>
      <c r="DR7" s="39">
        <v>50.19</v>
      </c>
      <c r="DS7" s="39">
        <v>0</v>
      </c>
      <c r="DT7" s="39">
        <v>0</v>
      </c>
      <c r="DU7" s="39">
        <v>0</v>
      </c>
      <c r="DV7" s="39">
        <v>17.489999999999998</v>
      </c>
      <c r="DW7" s="39">
        <v>18.739999999999998</v>
      </c>
      <c r="DX7" s="39">
        <v>11.13</v>
      </c>
      <c r="DY7" s="39">
        <v>10.84</v>
      </c>
      <c r="DZ7" s="39">
        <v>15.33</v>
      </c>
      <c r="EA7" s="39">
        <v>16.760000000000002</v>
      </c>
      <c r="EB7" s="39">
        <v>18.57</v>
      </c>
      <c r="EC7" s="39">
        <v>20.63</v>
      </c>
      <c r="ED7" s="39">
        <v>1.03</v>
      </c>
      <c r="EE7" s="39">
        <v>1.45</v>
      </c>
      <c r="EF7" s="39">
        <v>1.03</v>
      </c>
      <c r="EG7" s="39">
        <v>0.05</v>
      </c>
      <c r="EH7" s="39">
        <v>0.57999999999999996</v>
      </c>
      <c r="EI7" s="39">
        <v>0.47</v>
      </c>
      <c r="EJ7" s="39">
        <v>0.39</v>
      </c>
      <c r="EK7" s="39">
        <v>0.43</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竜王町役場</cp:lastModifiedBy>
  <cp:lastPrinted>2022-01-17T11:19:13Z</cp:lastPrinted>
  <dcterms:created xsi:type="dcterms:W3CDTF">2021-12-03T06:52:35Z</dcterms:created>
  <dcterms:modified xsi:type="dcterms:W3CDTF">2022-01-17T11:19:15Z</dcterms:modified>
  <cp:category/>
</cp:coreProperties>
</file>