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T\0901A_総括\01　決算統計\R03(R2分)\経営比較分析表\253839 日野町\【経営比較分析表】2020_253839_46_1718\"/>
    </mc:Choice>
  </mc:AlternateContent>
  <workbookProtection workbookAlgorithmName="SHA-512" workbookHashValue="nqAi/sskzxmdyYxb9EyxUyCpA6+DMfOwgYQ8CAfVzdI+edQbYPdDJWJ8w7eAMi7dQ2EgijDsBXD5N9oGUUkfUQ==" workbookSaltValue="EtiZGYXTZM1P5YXOE3oR7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<sst xmlns="http://schemas.openxmlformats.org/spreadsheetml/2006/main" count="236" uniqueCount="120">
  <si>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</si>
  <si>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</si>
  <si>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</si>
  <si>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</si>
  <si>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</si>
  <si>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</si>
  <si>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</si>
  <si>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</si>
  <si>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</si>
  <si>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</si>
  <si>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</si>
  <si>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</si>
  <si>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</si>
  <si>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</si>
  <si>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</si>
  <si>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</si>
  <si>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</si>
  <si>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</si>
  <si>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</si>
  <si>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</si>
  <si>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</si>
  <si>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</si>
  <si>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</si>
  <si>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</si>
  <si>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</si>
  <si>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</si>
  <si>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</si>
  <si>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</si>
  <si>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</si>
  <si>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</si>
  <si>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</si>
  <si>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</si>
  <si>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</si>
  <si>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</si>
  <si>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</si>
  <si>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</si>
  <si>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</si>
  <si>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</si>
  <si>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</si>
  <si>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</si>
  <si>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</si>
  <si>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</si>
  <si>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</si>
  <si>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</si>
  <si>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</si>
  <si>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</si>
  <si>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</si>
  <si>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</si>
  <si>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</si>
  <si>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</si>
  <si>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</si>
  <si>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</si>
  <si>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</si>
  <si>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</si>
  <si>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</si>
  <si>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</si>
  <si>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</si>
  <si>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</si>
  <si>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</si>
  <si>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</si>
  <si>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</si>
  <si>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</si>
  <si>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</si>
  <si>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</si>
  <si>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</si>
  <si>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</si>
  <si>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</si>
  <si>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</si>
  <si>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</si>
  <si>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</si>
  <si>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</si>
  <si>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</si>
  <si>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</si>
  <si>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</si>
  <si>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</si>
  <si>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</si>
  <si>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</si>
  <si>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</si>
  <si>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</si>
  <si>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</si>
  <si>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</si>
  <si>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</si>
  <si>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</si>
  <si>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</si>
  <si>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</si>
  <si>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</si>
  <si>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</si>
  <si>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</si>
  <si>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</si>
  <si>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</si>
  <si>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</si>
  <si>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</si>
  <si>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</si>
  <si>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</si>
  <si>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</si>
  <si>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</si>
  <si>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</si>
  <si>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</si>
  <si>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</si>
  <si>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</si>
  <si>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</si>
  <si>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</si>
  <si>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</si>
  <si>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</si>
  <si>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</si>
  <si>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</si>
  <si>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</si>
  <si>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</si>
  <si>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</si>
  <si>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</si>
  <si>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</si>
  <si>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</si>
  <si>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</si>
  <si>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</si>
  <si>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</si>
  <si>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</si>
  <si>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</si>
  <si>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管路の殆どが塩ビ管であり現時点では更新を行っていないが、今後は老朽化の対策として、管路及びマンホール、ポンプ施設において、重要度が高い箇所より点検、調査を行い今後の対策を計画していく。</t>
    <phoneticPr fontId="4"/>
  </si>
  <si>
    <t>汚水処理原価は類似団体平均より低い数値であり、経費回収率は類似団体平均を下回ったものの、全国平均を上回っている。収益的収支比率も60%程度となっている。
　水洗化率が98%を超えていることから、新たな収入が見込めないことを考えると、使用料の見直しが必要となっている。</t>
    <rPh sb="36" eb="38">
      <t>シタマワ</t>
    </rPh>
    <phoneticPr fontId="4"/>
  </si>
  <si>
    <t>　事業費の内、企業債の返済割合が大きいなか、収益的収支比率の値が100%を大きく下回っている。一般会計からの繰入に頼っているが、比率を上げていくためには使用料の増収対策等が必然となっている。令和５年度からの法適用に向けた準備を進めており、下水道事業会計への統合となる。
　今後は処理施設等の維持管理・修繕を計画的に進めると共に、経営改善のための取組が必要になってくる。</t>
    <rPh sb="47" eb="49">
      <t>イッパン</t>
    </rPh>
    <rPh sb="49" eb="51">
      <t>カイケイ</t>
    </rPh>
    <rPh sb="54" eb="56">
      <t>クリイレ</t>
    </rPh>
    <rPh sb="57" eb="58">
      <t>タヨ</t>
    </rPh>
    <rPh sb="95" eb="96">
      <t>レイ</t>
    </rPh>
    <rPh sb="96" eb="97">
      <t>ワ</t>
    </rPh>
    <rPh sb="98" eb="100">
      <t>ネンド</t>
    </rPh>
    <rPh sb="103" eb="104">
      <t>ホウ</t>
    </rPh>
    <rPh sb="104" eb="106">
      <t>テキヨウ</t>
    </rPh>
    <rPh sb="107" eb="108">
      <t>ム</t>
    </rPh>
    <rPh sb="110" eb="112">
      <t>ジュンビ</t>
    </rPh>
    <rPh sb="113" eb="114">
      <t>スス</t>
    </rPh>
    <rPh sb="119" eb="122">
      <t>ゲスイドウ</t>
    </rPh>
    <rPh sb="122" eb="124">
      <t>ジギョウ</t>
    </rPh>
    <rPh sb="124" eb="126">
      <t>カイケイ</t>
    </rPh>
    <rPh sb="128" eb="130">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</si>
</sst>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72-426F-85A1-99292145D9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DA72-426F-85A1-99292145D9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82.33</c:v>
                </c:pt>
                <c:pt idx="1">
                  <c:v>82.33</c:v>
                </c:pt>
                <c:pt idx="2">
                  <c:v>82.33</c:v>
                </c:pt>
                <c:pt idx="3">
                  <c:v>82.33</c:v>
                </c:pt>
                <c:pt idx="4">
                  <c:v>82.33</c:v>
                </c:pt>
              </c:numCache>
            </c:numRef>
          </c:val>
          <c:extLst>
            <c:ext xmlns:c16="http://schemas.microsoft.com/office/drawing/2014/chart" uri="{C3380CC4-5D6E-409C-BE32-E72D297353CC}">
              <c16:uniqueId val="{00000000-490D-4C36-9FB2-8F206D6484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54.06</c:v>
                </c:pt>
                <c:pt idx="4">
                  <c:v>55.26</c:v>
                </c:pt>
              </c:numCache>
            </c:numRef>
          </c:val>
          <c:smooth val="0"/>
          <c:extLst>
            <c:ext xmlns:c16="http://schemas.microsoft.com/office/drawing/2014/chart" uri="{C3380CC4-5D6E-409C-BE32-E72D297353CC}">
              <c16:uniqueId val="{00000001-490D-4C36-9FB2-8F206D6484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98.31</c:v>
                </c:pt>
                <c:pt idx="1">
                  <c:v>98.44</c:v>
                </c:pt>
                <c:pt idx="2">
                  <c:v>98.53</c:v>
                </c:pt>
                <c:pt idx="3">
                  <c:v>98.31</c:v>
                </c:pt>
                <c:pt idx="4">
                  <c:v>98.52</c:v>
                </c:pt>
              </c:numCache>
            </c:numRef>
          </c:val>
          <c:extLst>
            <c:ext xmlns:c16="http://schemas.microsoft.com/office/drawing/2014/chart" uri="{C3380CC4-5D6E-409C-BE32-E72D297353CC}">
              <c16:uniqueId val="{00000000-3F02-4372-BDA0-C78D06A3809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90.11</c:v>
                </c:pt>
                <c:pt idx="4">
                  <c:v>90.52</c:v>
                </c:pt>
              </c:numCache>
            </c:numRef>
          </c:val>
          <c:smooth val="0"/>
          <c:extLst>
            <c:ext xmlns:c16="http://schemas.microsoft.com/office/drawing/2014/chart" uri="{C3380CC4-5D6E-409C-BE32-E72D297353CC}">
              <c16:uniqueId val="{00000001-3F02-4372-BDA0-C78D06A3809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51.3</c:v>
                </c:pt>
                <c:pt idx="1">
                  <c:v>48.58</c:v>
                </c:pt>
                <c:pt idx="2">
                  <c:v>49.63</c:v>
                </c:pt>
                <c:pt idx="3">
                  <c:v>64.150000000000006</c:v>
                </c:pt>
                <c:pt idx="4">
                  <c:v>61.34</c:v>
                </c:pt>
              </c:numCache>
            </c:numRef>
          </c:val>
          <c:extLst>
            <c:ext xmlns:c16="http://schemas.microsoft.com/office/drawing/2014/chart" uri="{C3380CC4-5D6E-409C-BE32-E72D297353CC}">
              <c16:uniqueId val="{00000000-DE9F-4058-93B5-5B7984FDD97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9F-4058-93B5-5B7984FDD97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AD-4402-8BC0-04ECAD34EF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AD-4402-8BC0-04ECAD34EF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42-4DFE-9E3E-A29F58E973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42-4DFE-9E3E-A29F58E973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14-44EC-A124-42875EBFD2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14-44EC-A124-42875EBFD2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B7-44A6-B5DE-DDF61F1C3E4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B7-44A6-B5DE-DDF61F1C3E4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1179.6099999999999</c:v>
                </c:pt>
                <c:pt idx="1">
                  <c:v>1137.7</c:v>
                </c:pt>
                <c:pt idx="2">
                  <c:v>1675.59</c:v>
                </c:pt>
                <c:pt idx="3">
                  <c:v>732.95</c:v>
                </c:pt>
                <c:pt idx="4">
                  <c:v>795.5</c:v>
                </c:pt>
              </c:numCache>
            </c:numRef>
          </c:val>
          <c:extLst>
            <c:ext xmlns:c16="http://schemas.microsoft.com/office/drawing/2014/chart" uri="{C3380CC4-5D6E-409C-BE32-E72D297353CC}">
              <c16:uniqueId val="{00000000-ABBB-43C5-84E3-3CFD5C9080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654.71</c:v>
                </c:pt>
                <c:pt idx="4">
                  <c:v>783.8</c:v>
                </c:pt>
              </c:numCache>
            </c:numRef>
          </c:val>
          <c:smooth val="0"/>
          <c:extLst>
            <c:ext xmlns:c16="http://schemas.microsoft.com/office/drawing/2014/chart" uri="{C3380CC4-5D6E-409C-BE32-E72D297353CC}">
              <c16:uniqueId val="{00000001-ABBB-43C5-84E3-3CFD5C9080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60.67</c:v>
                </c:pt>
                <c:pt idx="1">
                  <c:v>47.62</c:v>
                </c:pt>
                <c:pt idx="2">
                  <c:v>67.39</c:v>
                </c:pt>
                <c:pt idx="3">
                  <c:v>69.569999999999993</c:v>
                </c:pt>
                <c:pt idx="4">
                  <c:v>65.489999999999995</c:v>
                </c:pt>
              </c:numCache>
            </c:numRef>
          </c:val>
          <c:extLst>
            <c:ext xmlns:c16="http://schemas.microsoft.com/office/drawing/2014/chart" uri="{C3380CC4-5D6E-409C-BE32-E72D297353CC}">
              <c16:uniqueId val="{00000000-24D5-4086-8BE0-93DF0040B79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65.37</c:v>
                </c:pt>
                <c:pt idx="4">
                  <c:v>68.11</c:v>
                </c:pt>
              </c:numCache>
            </c:numRef>
          </c:val>
          <c:smooth val="0"/>
          <c:extLst>
            <c:ext xmlns:c16="http://schemas.microsoft.com/office/drawing/2014/chart" uri="{C3380CC4-5D6E-409C-BE32-E72D297353CC}">
              <c16:uniqueId val="{00000001-24D5-4086-8BE0-93DF0040B79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159.34</c:v>
                </c:pt>
                <c:pt idx="1">
                  <c:v>200.62</c:v>
                </c:pt>
                <c:pt idx="2">
                  <c:v>150</c:v>
                </c:pt>
                <c:pt idx="3">
                  <c:v>150</c:v>
                </c:pt>
                <c:pt idx="4">
                  <c:v>155.26</c:v>
                </c:pt>
              </c:numCache>
            </c:numRef>
          </c:val>
          <c:extLst>
            <c:ext xmlns:c16="http://schemas.microsoft.com/office/drawing/2014/chart" uri="{C3380CC4-5D6E-409C-BE32-E72D297353CC}">
              <c16:uniqueId val="{00000000-05CF-4FB2-8B91-2B9EB99DCCB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228.99</c:v>
                </c:pt>
                <c:pt idx="4">
                  <c:v>222.41</c:v>
                </c:pt>
              </c:numCache>
            </c:numRef>
          </c:val>
          <c:smooth val="0"/>
          <c:extLst>
            <c:ext xmlns:c16="http://schemas.microsoft.com/office/drawing/2014/chart" uri="{C3380CC4-5D6E-409C-BE32-E72D297353CC}">
              <c16:uniqueId val="{00000001-05CF-4FB2-8B91-2B9EB99DCCB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C56" zoomScaleNormal="100" workbookViewId="0">
      <selection activeCell="CE73" sqref="CE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日野町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21303</v>
      </c>
      <c r="AM8" s="51"/>
      <c r="AN8" s="51"/>
      <c r="AO8" s="51"/>
      <c r="AP8" s="51"/>
      <c r="AQ8" s="51"/>
      <c r="AR8" s="51"/>
      <c r="AS8" s="51"/>
      <c r="AT8" s="46">
        <f>データ!T6</f>
        <v>117.6</v>
      </c>
      <c r="AU8" s="46"/>
      <c r="AV8" s="46"/>
      <c r="AW8" s="46"/>
      <c r="AX8" s="46"/>
      <c r="AY8" s="46"/>
      <c r="AZ8" s="46"/>
      <c r="BA8" s="46"/>
      <c r="BB8" s="46">
        <f>データ!U6</f>
        <v>181.15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20.36</v>
      </c>
      <c r="Q10" s="46"/>
      <c r="R10" s="46"/>
      <c r="S10" s="46"/>
      <c r="T10" s="46"/>
      <c r="U10" s="46"/>
      <c r="V10" s="46"/>
      <c r="W10" s="46">
        <f>データ!Q6</f>
        <v>100</v>
      </c>
      <c r="X10" s="46"/>
      <c r="Y10" s="46"/>
      <c r="Z10" s="46"/>
      <c r="AA10" s="46"/>
      <c r="AB10" s="46"/>
      <c r="AC10" s="46"/>
      <c r="AD10" s="51">
        <f>データ!R6</f>
        <v>2600</v>
      </c>
      <c r="AE10" s="51"/>
      <c r="AF10" s="51"/>
      <c r="AG10" s="51"/>
      <c r="AH10" s="51"/>
      <c r="AI10" s="51"/>
      <c r="AJ10" s="51"/>
      <c r="AK10" s="2"/>
      <c r="AL10" s="51">
        <f>データ!V6</f>
        <v>4314</v>
      </c>
      <c r="AM10" s="51"/>
      <c r="AN10" s="51"/>
      <c r="AO10" s="51"/>
      <c r="AP10" s="51"/>
      <c r="AQ10" s="51"/>
      <c r="AR10" s="51"/>
      <c r="AS10" s="51"/>
      <c r="AT10" s="46">
        <f>データ!W6</f>
        <v>2.0499999999999998</v>
      </c>
      <c r="AU10" s="46"/>
      <c r="AV10" s="46"/>
      <c r="AW10" s="46"/>
      <c r="AX10" s="46"/>
      <c r="AY10" s="46"/>
      <c r="AZ10" s="46"/>
      <c r="BA10" s="46"/>
      <c r="BB10" s="46">
        <f>データ!X6</f>
        <v>2104.39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2Rvanz6MheNuh3rDbKGRyGKda3cY9jfUjdZazpnYXD7DYpTacTvOtCfLIB6PDx5eEeEa9aLxCqO0/1S/7k+lHg==" saltValue="D3nSt6x242yUluBWbMT4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253839</v>
      </c>
      <c r="D6" s="33">
        <f t="shared" si="3"/>
        <v>47</v>
      </c>
      <c r="E6" s="33">
        <f t="shared" si="3"/>
        <v>17</v>
      </c>
      <c r="F6" s="33">
        <f t="shared" si="3"/>
        <v>5</v>
      </c>
      <c r="G6" s="33">
        <f t="shared" si="3"/>
        <v>0</v>
      </c>
      <c r="H6" s="33" t="str">
        <f t="shared" si="3"/>
        <v>滋賀県　日野町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20.36</v>
      </c>
      <c r="Q6" s="34">
        <f t="shared" si="3"/>
        <v>100</v>
      </c>
      <c r="R6" s="34">
        <f t="shared" si="3"/>
        <v>2600</v>
      </c>
      <c r="S6" s="34">
        <f t="shared" si="3"/>
        <v>21303</v>
      </c>
      <c r="T6" s="34">
        <f t="shared" si="3"/>
        <v>117.6</v>
      </c>
      <c r="U6" s="34">
        <f t="shared" si="3"/>
        <v>181.15</v>
      </c>
      <c r="V6" s="34">
        <f t="shared" si="3"/>
        <v>4314</v>
      </c>
      <c r="W6" s="34">
        <f t="shared" si="3"/>
        <v>2.0499999999999998</v>
      </c>
      <c r="X6" s="34">
        <f t="shared" si="3"/>
        <v>2104.39</v>
      </c>
      <c r="Y6" s="35">
        <f>IF(Y7="",NA(),Y7)</f>
        <v>51.3</v>
      </c>
      <c r="Z6" s="35">
        <f t="shared" ref="Z6:AH6" si="4">IF(Z7="",NA(),Z7)</f>
        <v>48.58</v>
      </c>
      <c r="AA6" s="35">
        <f t="shared" si="4"/>
        <v>49.63</v>
      </c>
      <c r="AB6" s="35">
        <f t="shared" si="4"/>
        <v>64.150000000000006</v>
      </c>
      <c r="AC6" s="35">
        <f t="shared" si="4"/>
        <v>61.34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1179.6099999999999</v>
      </c>
      <c r="BG6" s="35">
        <f t="shared" ref="BG6:BO6" si="7">IF(BG7="",NA(),BG7)</f>
        <v>1137.7</v>
      </c>
      <c r="BH6" s="35">
        <f t="shared" si="7"/>
        <v>1675.59</v>
      </c>
      <c r="BI6" s="35">
        <f t="shared" si="7"/>
        <v>732.95</v>
      </c>
      <c r="BJ6" s="35">
        <f t="shared" si="7"/>
        <v>795.5</v>
      </c>
      <c r="BK6" s="35">
        <f t="shared" si="7"/>
        <v>974.93</v>
      </c>
      <c r="BL6" s="35">
        <f t="shared" si="7"/>
        <v>855.8</v>
      </c>
      <c r="BM6" s="35">
        <f t="shared" si="7"/>
        <v>789.46</v>
      </c>
      <c r="BN6" s="35">
        <f t="shared" si="7"/>
        <v>654.71</v>
      </c>
      <c r="BO6" s="35">
        <f t="shared" si="7"/>
        <v>783.8</v>
      </c>
      <c r="BP6" s="34" t="str">
        <f>IF(BP7="","",IF(BP7="-","【-】","【"&amp;SUBSTITUTE(TEXT(BP7,"#,##0.00"),"-","△")&amp;"】"))</f>
        <v>【832.52】</v>
      </c>
      <c r="BQ6" s="35">
        <f>IF(BQ7="",NA(),BQ7)</f>
        <v>60.67</v>
      </c>
      <c r="BR6" s="35">
        <f t="shared" ref="BR6:BZ6" si="8">IF(BR7="",NA(),BR7)</f>
        <v>47.62</v>
      </c>
      <c r="BS6" s="35">
        <f t="shared" si="8"/>
        <v>67.39</v>
      </c>
      <c r="BT6" s="35">
        <f t="shared" si="8"/>
        <v>69.569999999999993</v>
      </c>
      <c r="BU6" s="35">
        <f t="shared" si="8"/>
        <v>65.489999999999995</v>
      </c>
      <c r="BV6" s="35">
        <f t="shared" si="8"/>
        <v>55.32</v>
      </c>
      <c r="BW6" s="35">
        <f t="shared" si="8"/>
        <v>59.8</v>
      </c>
      <c r="BX6" s="35">
        <f t="shared" si="8"/>
        <v>57.77</v>
      </c>
      <c r="BY6" s="35">
        <f t="shared" si="8"/>
        <v>65.37</v>
      </c>
      <c r="BZ6" s="35">
        <f t="shared" si="8"/>
        <v>68.11</v>
      </c>
      <c r="CA6" s="34" t="str">
        <f>IF(CA7="","",IF(CA7="-","【-】","【"&amp;SUBSTITUTE(TEXT(CA7,"#,##0.00"),"-","△")&amp;"】"))</f>
        <v>【60.94】</v>
      </c>
      <c r="CB6" s="35">
        <f>IF(CB7="",NA(),CB7)</f>
        <v>159.34</v>
      </c>
      <c r="CC6" s="35">
        <f t="shared" ref="CC6:CK6" si="9">IF(CC7="",NA(),CC7)</f>
        <v>200.62</v>
      </c>
      <c r="CD6" s="35">
        <f t="shared" si="9"/>
        <v>150</v>
      </c>
      <c r="CE6" s="35">
        <f t="shared" si="9"/>
        <v>150</v>
      </c>
      <c r="CF6" s="35">
        <f t="shared" si="9"/>
        <v>155.26</v>
      </c>
      <c r="CG6" s="35">
        <f t="shared" si="9"/>
        <v>283.17</v>
      </c>
      <c r="CH6" s="35">
        <f t="shared" si="9"/>
        <v>263.76</v>
      </c>
      <c r="CI6" s="35">
        <f t="shared" si="9"/>
        <v>274.35000000000002</v>
      </c>
      <c r="CJ6" s="35">
        <f t="shared" si="9"/>
        <v>228.99</v>
      </c>
      <c r="CK6" s="35">
        <f t="shared" si="9"/>
        <v>222.41</v>
      </c>
      <c r="CL6" s="34" t="str">
        <f>IF(CL7="","",IF(CL7="-","【-】","【"&amp;SUBSTITUTE(TEXT(CL7,"#,##0.00"),"-","△")&amp;"】"))</f>
        <v>【253.04】</v>
      </c>
      <c r="CM6" s="35">
        <f>IF(CM7="",NA(),CM7)</f>
        <v>82.33</v>
      </c>
      <c r="CN6" s="35">
        <f t="shared" ref="CN6:CV6" si="10">IF(CN7="",NA(),CN7)</f>
        <v>82.33</v>
      </c>
      <c r="CO6" s="35">
        <f t="shared" si="10"/>
        <v>82.33</v>
      </c>
      <c r="CP6" s="35">
        <f t="shared" si="10"/>
        <v>82.33</v>
      </c>
      <c r="CQ6" s="35">
        <f t="shared" si="10"/>
        <v>82.33</v>
      </c>
      <c r="CR6" s="35">
        <f t="shared" si="10"/>
        <v>60.65</v>
      </c>
      <c r="CS6" s="35">
        <f t="shared" si="10"/>
        <v>51.75</v>
      </c>
      <c r="CT6" s="35">
        <f t="shared" si="10"/>
        <v>50.68</v>
      </c>
      <c r="CU6" s="35">
        <f t="shared" si="10"/>
        <v>54.06</v>
      </c>
      <c r="CV6" s="35">
        <f t="shared" si="10"/>
        <v>55.26</v>
      </c>
      <c r="CW6" s="34" t="str">
        <f>IF(CW7="","",IF(CW7="-","【-】","【"&amp;SUBSTITUTE(TEXT(CW7,"#,##0.00"),"-","△")&amp;"】"))</f>
        <v>【54.84】</v>
      </c>
      <c r="CX6" s="35">
        <f>IF(CX7="",NA(),CX7)</f>
        <v>98.31</v>
      </c>
      <c r="CY6" s="35">
        <f t="shared" ref="CY6:DG6" si="11">IF(CY7="",NA(),CY7)</f>
        <v>98.44</v>
      </c>
      <c r="CZ6" s="35">
        <f t="shared" si="11"/>
        <v>98.53</v>
      </c>
      <c r="DA6" s="35">
        <f t="shared" si="11"/>
        <v>98.31</v>
      </c>
      <c r="DB6" s="35">
        <f t="shared" si="11"/>
        <v>98.52</v>
      </c>
      <c r="DC6" s="35">
        <f t="shared" si="11"/>
        <v>84.58</v>
      </c>
      <c r="DD6" s="35">
        <f t="shared" si="11"/>
        <v>84.84</v>
      </c>
      <c r="DE6" s="35">
        <f t="shared" si="11"/>
        <v>84.86</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5" s="36" customFormat="1" x14ac:dyDescent="0.15">
      <c r="A7" s="28"/>
      <c r="B7" s="37">
        <v>2020</v>
      </c>
      <c r="C7" s="37">
        <v>253839</v>
      </c>
      <c r="D7" s="37">
        <v>47</v>
      </c>
      <c r="E7" s="37">
        <v>17</v>
      </c>
      <c r="F7" s="37">
        <v>5</v>
      </c>
      <c r="G7" s="37">
        <v>0</v>
      </c>
      <c r="H7" s="37" t="s">
        <v>98</v>
      </c>
      <c r="I7" s="37" t="s">
        <v>99</v>
      </c>
      <c r="J7" s="37" t="s">
        <v>100</v>
      </c>
      <c r="K7" s="37" t="s">
        <v>101</v>
      </c>
      <c r="L7" s="37" t="s">
        <v>102</v>
      </c>
      <c r="M7" s="37" t="s">
        <v>103</v>
      </c>
      <c r="N7" s="38" t="s">
        <v>104</v>
      </c>
      <c r="O7" s="38" t="s">
        <v>105</v>
      </c>
      <c r="P7" s="38">
        <v>20.36</v>
      </c>
      <c r="Q7" s="38">
        <v>100</v>
      </c>
      <c r="R7" s="38">
        <v>2600</v>
      </c>
      <c r="S7" s="38">
        <v>21303</v>
      </c>
      <c r="T7" s="38">
        <v>117.6</v>
      </c>
      <c r="U7" s="38">
        <v>181.15</v>
      </c>
      <c r="V7" s="38">
        <v>4314</v>
      </c>
      <c r="W7" s="38">
        <v>2.0499999999999998</v>
      </c>
      <c r="X7" s="38">
        <v>2104.39</v>
      </c>
      <c r="Y7" s="38">
        <v>51.3</v>
      </c>
      <c r="Z7" s="38">
        <v>48.58</v>
      </c>
      <c r="AA7" s="38">
        <v>49.63</v>
      </c>
      <c r="AB7" s="38">
        <v>64.150000000000006</v>
      </c>
      <c r="AC7" s="38">
        <v>61.34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1179.6099999999999</v>
      </c>
      <c r="BG7" s="38">
        <v>1137.7</v>
      </c>
      <c r="BH7" s="38">
        <v>1675.59</v>
      </c>
      <c r="BI7" s="38">
        <v>732.95</v>
      </c>
      <c r="BJ7" s="38">
        <v>795.5</v>
      </c>
      <c r="BK7" s="38">
        <v>974.93</v>
      </c>
      <c r="BL7" s="38">
        <v>855.8</v>
      </c>
      <c r="BM7" s="38">
        <v>789.46</v>
      </c>
      <c r="BN7" s="38">
        <v>654.71</v>
      </c>
      <c r="BO7" s="38">
        <v>783.8</v>
      </c>
      <c r="BP7" s="38">
        <v>832.52</v>
      </c>
      <c r="BQ7" s="38">
        <v>60.67</v>
      </c>
      <c r="BR7" s="38">
        <v>47.62</v>
      </c>
      <c r="BS7" s="38">
        <v>67.39</v>
      </c>
      <c r="BT7" s="38">
        <v>69.569999999999993</v>
      </c>
      <c r="BU7" s="38">
        <v>65.489999999999995</v>
      </c>
      <c r="BV7" s="38">
        <v>55.32</v>
      </c>
      <c r="BW7" s="38">
        <v>59.8</v>
      </c>
      <c r="BX7" s="38">
        <v>57.77</v>
      </c>
      <c r="BY7" s="38">
        <v>65.37</v>
      </c>
      <c r="BZ7" s="38">
        <v>68.11</v>
      </c>
      <c r="CA7" s="38">
        <v>60.94</v>
      </c>
      <c r="CB7" s="38">
        <v>159.34</v>
      </c>
      <c r="CC7" s="38">
        <v>200.62</v>
      </c>
      <c r="CD7" s="38">
        <v>150</v>
      </c>
      <c r="CE7" s="38">
        <v>150</v>
      </c>
      <c r="CF7" s="38">
        <v>155.26</v>
      </c>
      <c r="CG7" s="38">
        <v>283.17</v>
      </c>
      <c r="CH7" s="38">
        <v>263.76</v>
      </c>
      <c r="CI7" s="38">
        <v>274.35000000000002</v>
      </c>
      <c r="CJ7" s="38">
        <v>228.99</v>
      </c>
      <c r="CK7" s="38">
        <v>222.41</v>
      </c>
      <c r="CL7" s="38">
        <v>253.04</v>
      </c>
      <c r="CM7" s="38">
        <v>82.33</v>
      </c>
      <c r="CN7" s="38">
        <v>82.33</v>
      </c>
      <c r="CO7" s="38">
        <v>82.33</v>
      </c>
      <c r="CP7" s="38">
        <v>82.33</v>
      </c>
      <c r="CQ7" s="38">
        <v>82.33</v>
      </c>
      <c r="CR7" s="38">
        <v>60.65</v>
      </c>
      <c r="CS7" s="38">
        <v>51.75</v>
      </c>
      <c r="CT7" s="38">
        <v>50.68</v>
      </c>
      <c r="CU7" s="38">
        <v>54.06</v>
      </c>
      <c r="CV7" s="38">
        <v>55.26</v>
      </c>
      <c r="CW7" s="38">
        <v>54.84</v>
      </c>
      <c r="CX7" s="38">
        <v>98.31</v>
      </c>
      <c r="CY7" s="38">
        <v>98.44</v>
      </c>
      <c r="CZ7" s="38">
        <v>98.53</v>
      </c>
      <c r="DA7" s="38">
        <v>98.31</v>
      </c>
      <c r="DB7" s="38">
        <v>98.52</v>
      </c>
      <c r="DC7" s="38">
        <v>84.58</v>
      </c>
      <c r="DD7" s="38">
        <v>84.84</v>
      </c>
      <c r="DE7" s="38">
        <v>84.86</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HnoAdmin</cp:lastModifiedBy>
  <dcterms:created xsi:type="dcterms:W3CDTF">2021-12-03T07:59:51Z</dcterms:created>
  <dcterms:modified xsi:type="dcterms:W3CDTF">2022-02-15T02:31:11Z</dcterms:modified>
  <cp:category/>
</cp:coreProperties>
</file>