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401A_総括\010　各種調査\R03\20220111202201111149_Fw__【ご確認ください（1_28(金)〆）】公営企業に係る経営比較分析表（令和２年度決算）の分析等について\253839 日野町\"/>
    </mc:Choice>
  </mc:AlternateContent>
  <workbookProtection workbookAlgorithmName="SHA-512" workbookHashValue="ofFy2SE0SpOQFbofSoangF6CYJQUTcZM54bYFm73ja/VmHwg/Bq9BHTcBYQcj7OgBs0udztmwVPdH4uAHOwALg==" workbookSaltValue="oFl5f6fdqt1NTw9gdsWAqw=="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<sst xmlns="http://schemas.openxmlformats.org/spreadsheetml/2006/main" count="233" uniqueCount="118">
  <si>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</si>
  <si>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</si>
  <si>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</si>
  <si>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</si>
  <si>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</si>
  <si>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</si>
  <si>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</si>
  <si>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</si>
  <si>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</si>
  <si>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</si>
  <si>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</si>
  <si>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</si>
  <si>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</si>
  <si>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</si>
  <si>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</si>
  <si>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</si>
  <si>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</si>
  <si>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</si>
  <si>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</si>
  <si>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</si>
  <si>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</si>
  <si>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</si>
  <si>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</si>
  <si>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</si>
  <si>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</si>
  <si>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</si>
  <si>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</si>
  <si>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</si>
  <si>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</si>
  <si>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</si>
  <si>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</si>
  <si>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</si>
  <si>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</si>
  <si>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</si>
  <si>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</si>
  <si>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</si>
  <si>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</si>
  <si>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</si>
  <si>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</si>
  <si>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</si>
  <si>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</si>
  <si>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</si>
  <si>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</si>
  <si>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</si>
  <si>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</si>
  <si>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</si>
  <si>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</si>
  <si>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</si>
  <si>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</si>
  <si>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</si>
  <si>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</si>
  <si>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</si>
  <si>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</si>
  <si>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</si>
  <si>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</si>
  <si>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</si>
  <si>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</si>
  <si>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</si>
  <si>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</si>
  <si>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</si>
  <si>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</si>
  <si>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</si>
  <si>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</si>
  <si>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</si>
  <si>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</si>
  <si>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</si>
  <si>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</si>
  <si>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</si>
  <si>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</si>
  <si>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</si>
  <si>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</si>
  <si>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</si>
  <si>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</si>
  <si>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</si>
  <si>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</si>
  <si>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</si>
  <si>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</si>
  <si>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</si>
  <si>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</si>
  <si>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</si>
  <si>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</si>
  <si>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</si>
  <si>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</si>
  <si>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</si>
  <si>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</si>
  <si>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</si>
  <si>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</si>
  <si>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</si>
  <si>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</si>
  <si>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</si>
  <si>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</si>
  <si>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</si>
  <si>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</si>
  <si>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</si>
  <si>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</si>
  <si>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</si>
  <si>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</si>
  <si>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日野町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</si>
  <si>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</si>
  <si>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</si>
  <si>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</si>
  <si>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</si>
  <si>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</si>
  <si>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</si>
  <si>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</si>
  <si>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</si>
  <si>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</si>
  <si>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</si>
  <si>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</si>
  <si>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</si>
  <si>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</si>
  <si>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</si>
  <si>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</si>
  <si>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</si>
  <si>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</si>
  <si>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給開始時に併せて管路の布設替えをしていることから、法定耐用年数の40年で更新するとしても23年の猶予があり、当面の間は更新の予定はありません。ただし、将来の更新は確実に必要となるため、今後も計画的な維持管理に努めていきます。</t>
    <phoneticPr fontId="4"/>
  </si>
  <si>
    <t>　平子・熊野簡易水道事業は、給水戸数が少なく料金収入が少ないため、①収益的収支比率については、100%を大きく下回っており、一般会計からの繰入に大きく頼らざるを得ない状況となっています。平成30年度は、大規模な機器修繕工事等を行い、歳出に対する一般会計からの繰入金が多くなったため、比率が一時的に増加しました。
　当該事業は、平成１４年度から供給を開始した比較的新しい事業であるため、「④企業債残高対給水収益比率」のとおり、地方債残高の比率が類似団体よりも高くなっています。この結果、「⑤料金回収率」も低く、「⑥給水原価」が高額となっていますが、地方債の償還は令和１３年度で終了予定で、それ以降については「⑤料金回収率」が37％程度、「⑥給水原価」も650円程度となり、類似団体と同水準になる見込みです。
 ただし、給水収益の減少や、修繕、更新といった新たな支出も発生するため、引き続き経営改善のための取り組みが必要となります。
 「⑦施設利用率」については、類似団体との差異も小さく、また大規模漏水事故等有事の際の活用も踏まえると概ね適正であると判断できます。また、「⑧有収率」については類似団体と同水準以上であることから、適正な管理ができていると判断しています。</t>
    <rPh sb="144" eb="147">
      <t>イチジテキ</t>
    </rPh>
    <rPh sb="280" eb="282">
      <t>レイワ</t>
    </rPh>
    <rPh sb="287" eb="289">
      <t>シュウリョウ</t>
    </rPh>
    <rPh sb="289" eb="291">
      <t>ヨテイ</t>
    </rPh>
    <rPh sb="495" eb="497">
      <t>ルイジ</t>
    </rPh>
    <rPh sb="497" eb="499">
      <t>ダンタイ</t>
    </rPh>
    <rPh sb="500" eb="503">
      <t>ドウスイジュン</t>
    </rPh>
    <rPh sb="503" eb="505">
      <t>イジョウ</t>
    </rPh>
    <phoneticPr fontId="4"/>
  </si>
  <si>
    <t>　町内唯一の浄水場であることから、簡易水道施設以外で大規模な漏水事故等有事の際における活用も考慮しつつ、次回更新時には既存施設の規模の適正化等を考慮した整備方針も検討する必要があります。
　また、令和５年度から公営企業会計を適用し、水道事業会計に統合することから一体で適正な運営に努めていきます。</t>
    <rPh sb="98" eb="100">
      <t>レイワ</t>
    </rPh>
    <rPh sb="101" eb="103">
      <t>ネンド</t>
    </rPh>
    <rPh sb="105" eb="107">
      <t>コウエイ</t>
    </rPh>
    <rPh sb="107" eb="109">
      <t>キギョウ</t>
    </rPh>
    <rPh sb="109" eb="111">
      <t>カイケイ</t>
    </rPh>
    <rPh sb="112" eb="114">
      <t>テキヨウ</t>
    </rPh>
    <rPh sb="131" eb="133">
      <t>イッタイ</t>
    </rPh>
    <rPh sb="134" eb="136">
      <t>テキセイ</t>
    </rPh>
    <rPh sb="137" eb="139">
      <t>ウンエイ</t>
    </rPh>
    <rPh sb="140" eb="141">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</si>
</sst>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8E-45CA-AE7D-B7A6DA29DE9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C58E-45CA-AE7D-B7A6DA29DE9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56.94</c:v>
                </c:pt>
                <c:pt idx="1">
                  <c:v>48.57</c:v>
                </c:pt>
                <c:pt idx="2">
                  <c:v>43.47</c:v>
                </c:pt>
                <c:pt idx="3">
                  <c:v>50.22</c:v>
                </c:pt>
                <c:pt idx="4">
                  <c:v>45.72</c:v>
                </c:pt>
              </c:numCache>
            </c:numRef>
          </c:val>
          <c:extLst>
            <c:ext xmlns:c16="http://schemas.microsoft.com/office/drawing/2014/chart" uri="{C3380CC4-5D6E-409C-BE32-E72D297353CC}">
              <c16:uniqueId val="{00000000-33BB-4D33-97F7-5E732B0FEE9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33BB-4D33-97F7-5E732B0FEE9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96.81</c:v>
                </c:pt>
                <c:pt idx="1">
                  <c:v>94.16</c:v>
                </c:pt>
                <c:pt idx="2">
                  <c:v>97.22</c:v>
                </c:pt>
                <c:pt idx="3">
                  <c:v>80.67</c:v>
                </c:pt>
                <c:pt idx="4">
                  <c:v>81.2</c:v>
                </c:pt>
              </c:numCache>
            </c:numRef>
          </c:val>
          <c:extLst>
            <c:ext xmlns:c16="http://schemas.microsoft.com/office/drawing/2014/chart" uri="{C3380CC4-5D6E-409C-BE32-E72D297353CC}">
              <c16:uniqueId val="{00000000-A9CD-47F5-BF3D-C33BDFA96B8B}"/>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A9CD-47F5-BF3D-C33BDFA96B8B}"/>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75.72</c:v>
                </c:pt>
                <c:pt idx="1">
                  <c:v>74.040000000000006</c:v>
                </c:pt>
                <c:pt idx="2">
                  <c:v>231.97</c:v>
                </c:pt>
                <c:pt idx="3">
                  <c:v>75.36</c:v>
                </c:pt>
                <c:pt idx="4">
                  <c:v>73.400000000000006</c:v>
                </c:pt>
              </c:numCache>
            </c:numRef>
          </c:val>
          <c:extLst>
            <c:ext xmlns:c16="http://schemas.microsoft.com/office/drawing/2014/chart" uri="{C3380CC4-5D6E-409C-BE32-E72D297353CC}">
              <c16:uniqueId val="{00000000-4434-479D-96E1-8A323673D70D}"/>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4434-479D-96E1-8A323673D70D}"/>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AC-44E9-B792-4CBFD9A13D2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AC-44E9-B792-4CBFD9A13D2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D4-4646-BD96-3CF4CD81F09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D4-4646-BD96-3CF4CD81F09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F4-41F1-9EAC-FFC04A93D9E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F4-41F1-9EAC-FFC04A93D9E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3B-4B48-A945-518A5006EEB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3B-4B48-A945-518A5006EEB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3747.31</c:v>
                </c:pt>
                <c:pt idx="1">
                  <c:v>4182.37</c:v>
                </c:pt>
                <c:pt idx="2">
                  <c:v>4152.0600000000004</c:v>
                </c:pt>
                <c:pt idx="3">
                  <c:v>3900.94</c:v>
                </c:pt>
                <c:pt idx="4">
                  <c:v>4782.88</c:v>
                </c:pt>
              </c:numCache>
            </c:numRef>
          </c:val>
          <c:extLst>
            <c:ext xmlns:c16="http://schemas.microsoft.com/office/drawing/2014/chart" uri="{C3380CC4-5D6E-409C-BE32-E72D297353CC}">
              <c16:uniqueId val="{00000000-C624-475D-B946-04C199EA0C8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C624-475D-B946-04C199EA0C8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20.99</c:v>
                </c:pt>
                <c:pt idx="1">
                  <c:v>18.8</c:v>
                </c:pt>
                <c:pt idx="2">
                  <c:v>16.920000000000002</c:v>
                </c:pt>
                <c:pt idx="3">
                  <c:v>15.9</c:v>
                </c:pt>
                <c:pt idx="4">
                  <c:v>12.79</c:v>
                </c:pt>
              </c:numCache>
            </c:numRef>
          </c:val>
          <c:extLst>
            <c:ext xmlns:c16="http://schemas.microsoft.com/office/drawing/2014/chart" uri="{C3380CC4-5D6E-409C-BE32-E72D297353CC}">
              <c16:uniqueId val="{00000000-F6DC-4322-A3E4-783C384BE49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F6DC-4322-A3E4-783C384BE49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1155.01</c:v>
                </c:pt>
                <c:pt idx="1">
                  <c:v>1305.67</c:v>
                </c:pt>
                <c:pt idx="2">
                  <c:v>1474.98</c:v>
                </c:pt>
                <c:pt idx="3">
                  <c:v>1609.75</c:v>
                </c:pt>
                <c:pt idx="4">
                  <c:v>1641.14</c:v>
                </c:pt>
              </c:numCache>
            </c:numRef>
          </c:val>
          <c:extLst>
            <c:ext xmlns:c16="http://schemas.microsoft.com/office/drawing/2014/chart" uri="{C3380CC4-5D6E-409C-BE32-E72D297353CC}">
              <c16:uniqueId val="{00000000-9714-4D23-856E-A7B85143FAB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9714-4D23-856E-A7B85143FAB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EG46" sqref="EG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滋賀県　日野町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21303</v>
      </c>
      <c r="AM8" s="51"/>
      <c r="AN8" s="51"/>
      <c r="AO8" s="51"/>
      <c r="AP8" s="51"/>
      <c r="AQ8" s="51"/>
      <c r="AR8" s="51"/>
      <c r="AS8" s="51"/>
      <c r="AT8" s="47">
        <f>データ!$S$6</f>
        <v>117.6</v>
      </c>
      <c r="AU8" s="47"/>
      <c r="AV8" s="47"/>
      <c r="AW8" s="47"/>
      <c r="AX8" s="47"/>
      <c r="AY8" s="47"/>
      <c r="AZ8" s="47"/>
      <c r="BA8" s="47"/>
      <c r="BB8" s="47">
        <f>データ!$T$6</f>
        <v>181.15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0.28999999999999998</v>
      </c>
      <c r="Q10" s="47"/>
      <c r="R10" s="47"/>
      <c r="S10" s="47"/>
      <c r="T10" s="47"/>
      <c r="U10" s="47"/>
      <c r="V10" s="47"/>
      <c r="W10" s="51">
        <f>データ!$Q$6</f>
        <v>4290</v>
      </c>
      <c r="X10" s="51"/>
      <c r="Y10" s="51"/>
      <c r="Z10" s="51"/>
      <c r="AA10" s="51"/>
      <c r="AB10" s="51"/>
      <c r="AC10" s="51"/>
      <c r="AD10" s="2"/>
      <c r="AE10" s="2"/>
      <c r="AF10" s="2"/>
      <c r="AG10" s="2"/>
      <c r="AH10" s="2"/>
      <c r="AI10" s="2"/>
      <c r="AJ10" s="2"/>
      <c r="AK10" s="2"/>
      <c r="AL10" s="51">
        <f>データ!$U$6</f>
        <v>61</v>
      </c>
      <c r="AM10" s="51"/>
      <c r="AN10" s="51"/>
      <c r="AO10" s="51"/>
      <c r="AP10" s="51"/>
      <c r="AQ10" s="51"/>
      <c r="AR10" s="51"/>
      <c r="AS10" s="51"/>
      <c r="AT10" s="47">
        <f>データ!$V$6</f>
        <v>1.73</v>
      </c>
      <c r="AU10" s="47"/>
      <c r="AV10" s="47"/>
      <c r="AW10" s="47"/>
      <c r="AX10" s="47"/>
      <c r="AY10" s="47"/>
      <c r="AZ10" s="47"/>
      <c r="BA10" s="47"/>
      <c r="BB10" s="47">
        <f>データ!$W$6</f>
        <v>35.26</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56" t="s">
        <v>25</v>
      </c>
      <c r="BM14" s="57"/>
      <c r="BN14" s="57"/>
      <c r="BO14" s="57"/>
      <c r="BP14" s="57"/>
      <c r="BQ14" s="57"/>
      <c r="BR14" s="57"/>
      <c r="BS14" s="57"/>
      <c r="BT14" s="57"/>
      <c r="BU14" s="57"/>
      <c r="BV14" s="57"/>
      <c r="BW14" s="57"/>
      <c r="BX14" s="57"/>
      <c r="BY14" s="57"/>
      <c r="BZ14" s="58"/>
    </row>
    <row r="15" spans="1:78" ht="13.5" customHeight="1" x14ac:dyDescent="0.15">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2"/>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2"/>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2"/>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2"/>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2"/>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2"/>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2"/>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2"/>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2"/>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2"/>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2"/>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2"/>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2"/>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2"/>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2"/>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2"/>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2"/>
      <c r="BM33" s="70"/>
      <c r="BN33" s="70"/>
      <c r="BO33" s="70"/>
      <c r="BP33" s="70"/>
      <c r="BQ33" s="70"/>
      <c r="BR33" s="70"/>
      <c r="BS33" s="70"/>
      <c r="BT33" s="70"/>
      <c r="BU33" s="70"/>
      <c r="BV33" s="70"/>
      <c r="BW33" s="70"/>
      <c r="BX33" s="70"/>
      <c r="BY33" s="70"/>
      <c r="BZ33" s="7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0"/>
      <c r="BN34" s="70"/>
      <c r="BO34" s="70"/>
      <c r="BP34" s="70"/>
      <c r="BQ34" s="70"/>
      <c r="BR34" s="70"/>
      <c r="BS34" s="70"/>
      <c r="BT34" s="70"/>
      <c r="BU34" s="70"/>
      <c r="BV34" s="70"/>
      <c r="BW34" s="70"/>
      <c r="BX34" s="70"/>
      <c r="BY34" s="70"/>
      <c r="BZ34" s="7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2"/>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2"/>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2"/>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2"/>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2"/>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2"/>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2"/>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2"/>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115</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67" t="s">
        <v>27</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84"/>
      <c r="BM60" s="85"/>
      <c r="BN60" s="85"/>
      <c r="BO60" s="85"/>
      <c r="BP60" s="85"/>
      <c r="BQ60" s="85"/>
      <c r="BR60" s="85"/>
      <c r="BS60" s="85"/>
      <c r="BT60" s="85"/>
      <c r="BU60" s="85"/>
      <c r="BV60" s="85"/>
      <c r="BW60" s="85"/>
      <c r="BX60" s="85"/>
      <c r="BY60" s="85"/>
      <c r="BZ60" s="86"/>
    </row>
    <row r="61" spans="1:78" ht="13.5" customHeight="1" x14ac:dyDescent="0.15">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43</v>
      </c>
      <c r="O85" s="27" t="str">
        <f>データ!EN6</f>
        <v>【0.80】</v>
      </c>
    </row>
  </sheetData>
  <sheetProtection algorithmName="SHA-512" hashValue="3SfyI47/ybHNFMv/vGX0Cnjx4mbTFptFLCkhirPD+q6GJ18pecR7rcUm8lhBaHT/Yj6lXWx+BpipuycpHNOb7g==" saltValue="ZVFI2RPaZNKQIEY5+ak2y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253839</v>
      </c>
      <c r="D6" s="34">
        <f t="shared" si="3"/>
        <v>47</v>
      </c>
      <c r="E6" s="34">
        <f t="shared" si="3"/>
        <v>1</v>
      </c>
      <c r="F6" s="34">
        <f t="shared" si="3"/>
        <v>0</v>
      </c>
      <c r="G6" s="34">
        <f t="shared" si="3"/>
        <v>0</v>
      </c>
      <c r="H6" s="34" t="str">
        <f t="shared" si="3"/>
        <v>滋賀県　日野町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0.28999999999999998</v>
      </c>
      <c r="Q6" s="35">
        <f t="shared" si="3"/>
        <v>4290</v>
      </c>
      <c r="R6" s="35">
        <f t="shared" si="3"/>
        <v>21303</v>
      </c>
      <c r="S6" s="35">
        <f t="shared" si="3"/>
        <v>117.6</v>
      </c>
      <c r="T6" s="35">
        <f t="shared" si="3"/>
        <v>181.15</v>
      </c>
      <c r="U6" s="35">
        <f t="shared" si="3"/>
        <v>61</v>
      </c>
      <c r="V6" s="35">
        <f t="shared" si="3"/>
        <v>1.73</v>
      </c>
      <c r="W6" s="35">
        <f t="shared" si="3"/>
        <v>35.26</v>
      </c>
      <c r="X6" s="36">
        <f>IF(X7="",NA(),X7)</f>
        <v>75.72</v>
      </c>
      <c r="Y6" s="36">
        <f t="shared" ref="Y6:AG6" si="4">IF(Y7="",NA(),Y7)</f>
        <v>74.040000000000006</v>
      </c>
      <c r="Z6" s="36">
        <f t="shared" si="4"/>
        <v>231.97</v>
      </c>
      <c r="AA6" s="36">
        <f t="shared" si="4"/>
        <v>75.36</v>
      </c>
      <c r="AB6" s="36">
        <f t="shared" si="4"/>
        <v>73.400000000000006</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3747.31</v>
      </c>
      <c r="BF6" s="36">
        <f t="shared" ref="BF6:BN6" si="7">IF(BF7="",NA(),BF7)</f>
        <v>4182.37</v>
      </c>
      <c r="BG6" s="36">
        <f t="shared" si="7"/>
        <v>4152.0600000000004</v>
      </c>
      <c r="BH6" s="36">
        <f t="shared" si="7"/>
        <v>3900.94</v>
      </c>
      <c r="BI6" s="36">
        <f t="shared" si="7"/>
        <v>4782.88</v>
      </c>
      <c r="BJ6" s="36">
        <f t="shared" si="7"/>
        <v>1595.62</v>
      </c>
      <c r="BK6" s="36">
        <f t="shared" si="7"/>
        <v>1302.33</v>
      </c>
      <c r="BL6" s="36">
        <f t="shared" si="7"/>
        <v>1274.21</v>
      </c>
      <c r="BM6" s="36">
        <f t="shared" si="7"/>
        <v>1183.92</v>
      </c>
      <c r="BN6" s="36">
        <f t="shared" si="7"/>
        <v>1128.72</v>
      </c>
      <c r="BO6" s="35" t="str">
        <f>IF(BO7="","",IF(BO7="-","【-】","【"&amp;SUBSTITUTE(TEXT(BO7,"#,##0.00"),"-","△")&amp;"】"))</f>
        <v>【949.15】</v>
      </c>
      <c r="BP6" s="36">
        <f>IF(BP7="",NA(),BP7)</f>
        <v>20.99</v>
      </c>
      <c r="BQ6" s="36">
        <f t="shared" ref="BQ6:BY6" si="8">IF(BQ7="",NA(),BQ7)</f>
        <v>18.8</v>
      </c>
      <c r="BR6" s="36">
        <f t="shared" si="8"/>
        <v>16.920000000000002</v>
      </c>
      <c r="BS6" s="36">
        <f t="shared" si="8"/>
        <v>15.9</v>
      </c>
      <c r="BT6" s="36">
        <f t="shared" si="8"/>
        <v>12.79</v>
      </c>
      <c r="BU6" s="36">
        <f t="shared" si="8"/>
        <v>37.92</v>
      </c>
      <c r="BV6" s="36">
        <f t="shared" si="8"/>
        <v>40.89</v>
      </c>
      <c r="BW6" s="36">
        <f t="shared" si="8"/>
        <v>41.25</v>
      </c>
      <c r="BX6" s="36">
        <f t="shared" si="8"/>
        <v>42.5</v>
      </c>
      <c r="BY6" s="36">
        <f t="shared" si="8"/>
        <v>41.84</v>
      </c>
      <c r="BZ6" s="35" t="str">
        <f>IF(BZ7="","",IF(BZ7="-","【-】","【"&amp;SUBSTITUTE(TEXT(BZ7,"#,##0.00"),"-","△")&amp;"】"))</f>
        <v>【55.87】</v>
      </c>
      <c r="CA6" s="36">
        <f>IF(CA7="",NA(),CA7)</f>
        <v>1155.01</v>
      </c>
      <c r="CB6" s="36">
        <f t="shared" ref="CB6:CJ6" si="9">IF(CB7="",NA(),CB7)</f>
        <v>1305.67</v>
      </c>
      <c r="CC6" s="36">
        <f t="shared" si="9"/>
        <v>1474.98</v>
      </c>
      <c r="CD6" s="36">
        <f t="shared" si="9"/>
        <v>1609.75</v>
      </c>
      <c r="CE6" s="36">
        <f t="shared" si="9"/>
        <v>1641.14</v>
      </c>
      <c r="CF6" s="36">
        <f t="shared" si="9"/>
        <v>423.18</v>
      </c>
      <c r="CG6" s="36">
        <f t="shared" si="9"/>
        <v>383.2</v>
      </c>
      <c r="CH6" s="36">
        <f t="shared" si="9"/>
        <v>383.25</v>
      </c>
      <c r="CI6" s="36">
        <f t="shared" si="9"/>
        <v>377.72</v>
      </c>
      <c r="CJ6" s="36">
        <f t="shared" si="9"/>
        <v>390.47</v>
      </c>
      <c r="CK6" s="35" t="str">
        <f>IF(CK7="","",IF(CK7="-","【-】","【"&amp;SUBSTITUTE(TEXT(CK7,"#,##0.00"),"-","△")&amp;"】"))</f>
        <v>【288.19】</v>
      </c>
      <c r="CL6" s="36">
        <f>IF(CL7="",NA(),CL7)</f>
        <v>56.94</v>
      </c>
      <c r="CM6" s="36">
        <f t="shared" ref="CM6:CU6" si="10">IF(CM7="",NA(),CM7)</f>
        <v>48.57</v>
      </c>
      <c r="CN6" s="36">
        <f t="shared" si="10"/>
        <v>43.47</v>
      </c>
      <c r="CO6" s="36">
        <f t="shared" si="10"/>
        <v>50.22</v>
      </c>
      <c r="CP6" s="36">
        <f t="shared" si="10"/>
        <v>45.72</v>
      </c>
      <c r="CQ6" s="36">
        <f t="shared" si="10"/>
        <v>46.9</v>
      </c>
      <c r="CR6" s="36">
        <f t="shared" si="10"/>
        <v>47.95</v>
      </c>
      <c r="CS6" s="36">
        <f t="shared" si="10"/>
        <v>48.26</v>
      </c>
      <c r="CT6" s="36">
        <f t="shared" si="10"/>
        <v>48.01</v>
      </c>
      <c r="CU6" s="36">
        <f t="shared" si="10"/>
        <v>49.08</v>
      </c>
      <c r="CV6" s="35" t="str">
        <f>IF(CV7="","",IF(CV7="-","【-】","【"&amp;SUBSTITUTE(TEXT(CV7,"#,##0.00"),"-","△")&amp;"】"))</f>
        <v>【56.31】</v>
      </c>
      <c r="CW6" s="36">
        <f>IF(CW7="",NA(),CW7)</f>
        <v>96.81</v>
      </c>
      <c r="CX6" s="36">
        <f t="shared" ref="CX6:DF6" si="11">IF(CX7="",NA(),CX7)</f>
        <v>94.16</v>
      </c>
      <c r="CY6" s="36">
        <f t="shared" si="11"/>
        <v>97.22</v>
      </c>
      <c r="CZ6" s="36">
        <f t="shared" si="11"/>
        <v>80.67</v>
      </c>
      <c r="DA6" s="36">
        <f t="shared" si="11"/>
        <v>81.2</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253839</v>
      </c>
      <c r="D7" s="38">
        <v>47</v>
      </c>
      <c r="E7" s="38">
        <v>1</v>
      </c>
      <c r="F7" s="38">
        <v>0</v>
      </c>
      <c r="G7" s="38">
        <v>0</v>
      </c>
      <c r="H7" s="38" t="s">
        <v>97</v>
      </c>
      <c r="I7" s="38" t="s">
        <v>98</v>
      </c>
      <c r="J7" s="38" t="s">
        <v>99</v>
      </c>
      <c r="K7" s="38" t="s">
        <v>100</v>
      </c>
      <c r="L7" s="38" t="s">
        <v>101</v>
      </c>
      <c r="M7" s="38" t="s">
        <v>102</v>
      </c>
      <c r="N7" s="39" t="s">
        <v>103</v>
      </c>
      <c r="O7" s="39" t="s">
        <v>104</v>
      </c>
      <c r="P7" s="39">
        <v>0.28999999999999998</v>
      </c>
      <c r="Q7" s="39">
        <v>4290</v>
      </c>
      <c r="R7" s="39">
        <v>21303</v>
      </c>
      <c r="S7" s="39">
        <v>117.6</v>
      </c>
      <c r="T7" s="39">
        <v>181.15</v>
      </c>
      <c r="U7" s="39">
        <v>61</v>
      </c>
      <c r="V7" s="39">
        <v>1.73</v>
      </c>
      <c r="W7" s="39">
        <v>35.26</v>
      </c>
      <c r="X7" s="39">
        <v>75.72</v>
      </c>
      <c r="Y7" s="39">
        <v>74.040000000000006</v>
      </c>
      <c r="Z7" s="39">
        <v>231.97</v>
      </c>
      <c r="AA7" s="39">
        <v>75.36</v>
      </c>
      <c r="AB7" s="39">
        <v>73.400000000000006</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3747.31</v>
      </c>
      <c r="BF7" s="39">
        <v>4182.37</v>
      </c>
      <c r="BG7" s="39">
        <v>4152.0600000000004</v>
      </c>
      <c r="BH7" s="39">
        <v>3900.94</v>
      </c>
      <c r="BI7" s="39">
        <v>4782.88</v>
      </c>
      <c r="BJ7" s="39">
        <v>1595.62</v>
      </c>
      <c r="BK7" s="39">
        <v>1302.33</v>
      </c>
      <c r="BL7" s="39">
        <v>1274.21</v>
      </c>
      <c r="BM7" s="39">
        <v>1183.92</v>
      </c>
      <c r="BN7" s="39">
        <v>1128.72</v>
      </c>
      <c r="BO7" s="39">
        <v>949.15</v>
      </c>
      <c r="BP7" s="39">
        <v>20.99</v>
      </c>
      <c r="BQ7" s="39">
        <v>18.8</v>
      </c>
      <c r="BR7" s="39">
        <v>16.920000000000002</v>
      </c>
      <c r="BS7" s="39">
        <v>15.9</v>
      </c>
      <c r="BT7" s="39">
        <v>12.79</v>
      </c>
      <c r="BU7" s="39">
        <v>37.92</v>
      </c>
      <c r="BV7" s="39">
        <v>40.89</v>
      </c>
      <c r="BW7" s="39">
        <v>41.25</v>
      </c>
      <c r="BX7" s="39">
        <v>42.5</v>
      </c>
      <c r="BY7" s="39">
        <v>41.84</v>
      </c>
      <c r="BZ7" s="39">
        <v>55.87</v>
      </c>
      <c r="CA7" s="39">
        <v>1155.01</v>
      </c>
      <c r="CB7" s="39">
        <v>1305.67</v>
      </c>
      <c r="CC7" s="39">
        <v>1474.98</v>
      </c>
      <c r="CD7" s="39">
        <v>1609.75</v>
      </c>
      <c r="CE7" s="39">
        <v>1641.14</v>
      </c>
      <c r="CF7" s="39">
        <v>423.18</v>
      </c>
      <c r="CG7" s="39">
        <v>383.2</v>
      </c>
      <c r="CH7" s="39">
        <v>383.25</v>
      </c>
      <c r="CI7" s="39">
        <v>377.72</v>
      </c>
      <c r="CJ7" s="39">
        <v>390.47</v>
      </c>
      <c r="CK7" s="39">
        <v>288.19</v>
      </c>
      <c r="CL7" s="39">
        <v>56.94</v>
      </c>
      <c r="CM7" s="39">
        <v>48.57</v>
      </c>
      <c r="CN7" s="39">
        <v>43.47</v>
      </c>
      <c r="CO7" s="39">
        <v>50.22</v>
      </c>
      <c r="CP7" s="39">
        <v>45.72</v>
      </c>
      <c r="CQ7" s="39">
        <v>46.9</v>
      </c>
      <c r="CR7" s="39">
        <v>47.95</v>
      </c>
      <c r="CS7" s="39">
        <v>48.26</v>
      </c>
      <c r="CT7" s="39">
        <v>48.01</v>
      </c>
      <c r="CU7" s="39">
        <v>49.08</v>
      </c>
      <c r="CV7" s="39">
        <v>56.31</v>
      </c>
      <c r="CW7" s="39">
        <v>96.81</v>
      </c>
      <c r="CX7" s="39">
        <v>94.16</v>
      </c>
      <c r="CY7" s="39">
        <v>97.22</v>
      </c>
      <c r="CZ7" s="39">
        <v>80.67</v>
      </c>
      <c r="DA7" s="39">
        <v>81.2</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112</v>
      </c>
      <c r="D13" t="s">
        <v>112</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2021-12-03T07:03:54Z</dcterms:created>
  <dcterms:modified xsi:type="dcterms:W3CDTF">2022-01-31T00:10:24Z</dcterms:modified>
  <cp:category/>
</cp:coreProperties>
</file>