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上下水道課\23下水道管理担当\G520経営比較分析表\R3\【経営比較分析表】2020_252107_46_1718\"/>
    </mc:Choice>
  </mc:AlternateContent>
  <workbookProtection workbookAlgorithmName="SHA-512" workbookHashValue="U5ekQT1P9ABA1a70vQG40XykJhs2WoI3oS5d1QppcxQGM5U05rCp8RBHw5Wdig7Xfu+2Q6+VfY2CRn5XOCZ2SA==" workbookSaltValue="0R+UYlEeAeBPSCBXEnqr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<sst xmlns="http://schemas.openxmlformats.org/spreadsheetml/2006/main" count="256" uniqueCount="116">
  <si>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</si>
  <si>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</si>
  <si>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</si>
  <si>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</si>
  <si>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</si>
  <si>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</si>
  <si>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</si>
  <si>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</si>
  <si>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</si>
  <si>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</si>
  <si>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</si>
  <si>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</si>
  <si>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</si>
  <si>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</si>
  <si>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</si>
  <si>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</si>
  <si>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</si>
  <si>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</si>
  <si>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</si>
  <si>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</si>
  <si>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</si>
  <si>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</si>
  <si>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</si>
  <si>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</si>
  <si>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</si>
  <si>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</si>
  <si>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</si>
  <si>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</si>
  <si>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</si>
  <si>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</si>
  <si>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</si>
  <si>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</si>
  <si>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</si>
  <si>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</si>
  <si>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</si>
  <si>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</si>
  <si>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</si>
  <si>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</si>
  <si>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</si>
  <si>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</si>
  <si>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</si>
  <si>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</si>
  <si>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</si>
  <si>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</si>
  <si>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</si>
  <si>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</si>
  <si>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</si>
  <si>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</si>
  <si>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</si>
  <si>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</si>
  <si>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</si>
  <si>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</si>
  <si>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</si>
  <si>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</si>
  <si>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</si>
  <si>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</si>
  <si>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</si>
  <si>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</si>
  <si>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</si>
  <si>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</si>
  <si>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</si>
  <si>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</si>
  <si>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</si>
  <si>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</si>
  <si>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</si>
  <si>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</si>
  <si>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</si>
  <si>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</si>
  <si>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</si>
  <si>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</si>
  <si>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</si>
  <si>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</si>
  <si>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</si>
  <si>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</si>
  <si>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</si>
  <si>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</si>
  <si>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</si>
  <si>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</si>
  <si>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</si>
  <si>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</si>
  <si>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</si>
  <si>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</si>
  <si>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</si>
  <si>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</si>
  <si>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</si>
  <si>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</si>
  <si>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</si>
  <si>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</si>
  <si>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</si>
  <si>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</si>
  <si>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</si>
  <si>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</si>
  <si>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</si>
  <si>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</si>
  <si>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</si>
  <si>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</si>
  <si>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</si>
  <si>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</si>
  <si>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</si>
  <si>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</si>
  <si>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</si>
  <si>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</si>
  <si>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</si>
  <si>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</si>
  <si>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</si>
  <si>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</si>
  <si>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</si>
  <si>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</si>
  <si>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</si>
  <si>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</si>
  <si>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</si>
  <si>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</si>
  <si>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</si>
  <si>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</si>
  <si>
    <t>　平成29年度より地方公営企業法を適用し、損益、資産を的確に把握し経営基盤の計画的な強化を図っている。
　また、中長期的な経営の基本計画である「経営戦略｣を平成30年度に策定し、健全な財政運営を行うよう努めている。
　今後は更新需要を認識し、財源確保のため、無駄のない計画的な経営を行っていく必要がある。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6" eb="60">
      <t>チュウチョウキテキ</t>
    </rPh>
    <rPh sb="61" eb="63">
      <t>ケイエイ</t>
    </rPh>
    <rPh sb="78" eb="80">
      <t>ヘイセイ</t>
    </rPh>
    <rPh sb="82" eb="84">
      <t>ネンド</t>
    </rPh>
    <rPh sb="101" eb="102">
      <t>ツト</t>
    </rPh>
    <rPh sb="109" eb="111">
      <t>コンゴ</t>
    </rPh>
    <rPh sb="112" eb="116">
      <t>コウシンジュヨウ</t>
    </rPh>
    <rPh sb="117" eb="119">
      <t>ニンシキ</t>
    </rPh>
    <rPh sb="121" eb="125">
      <t>ザイゲンカクホ</t>
    </rPh>
    <rPh sb="129" eb="131">
      <t>ムダ</t>
    </rPh>
    <rPh sb="134" eb="136">
      <t>ケイカク</t>
    </rPh>
    <rPh sb="136" eb="137">
      <t>テキ</t>
    </rPh>
    <rPh sb="138" eb="140">
      <t>ケイエイ</t>
    </rPh>
    <rPh sb="141" eb="142">
      <t>オコナ</t>
    </rPh>
    <rPh sb="146" eb="148">
      <t>ヒツヨウ</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</si>
  <si>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汚水処理原価は類似団体と比較して同水準となっているが、全国平均と比較すると高い値であり、汚水処理費の削減が必要である。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30">
      <t>ドウスイジュン</t>
    </rPh>
    <rPh sb="238" eb="240">
      <t>ゼンコク</t>
    </rPh>
    <rPh sb="240" eb="242">
      <t>ヘイキン</t>
    </rPh>
    <rPh sb="243" eb="245">
      <t>ヒカク</t>
    </rPh>
    <rPh sb="248" eb="249">
      <t>タカ</t>
    </rPh>
    <rPh sb="250" eb="251">
      <t>アタイ</t>
    </rPh>
    <rPh sb="255" eb="257">
      <t>オスイ</t>
    </rPh>
    <rPh sb="257" eb="259">
      <t>ショリ</t>
    </rPh>
    <rPh sb="259" eb="260">
      <t>ヒ</t>
    </rPh>
    <rPh sb="261" eb="263">
      <t>サクゲン</t>
    </rPh>
    <rPh sb="264" eb="266">
      <t>ヒツヨウ</t>
    </rPh>
    <rPh sb="272" eb="274">
      <t>シセツ</t>
    </rPh>
    <rPh sb="274" eb="277">
      <t>リヨウリツ</t>
    </rPh>
    <rPh sb="278" eb="280">
      <t>リュウイキ</t>
    </rPh>
    <rPh sb="280" eb="282">
      <t>カンレン</t>
    </rPh>
    <rPh sb="282" eb="285">
      <t>ゲスイドウ</t>
    </rPh>
    <rPh sb="301" eb="304">
      <t>スイセンカ</t>
    </rPh>
    <rPh sb="304" eb="305">
      <t>リツ</t>
    </rPh>
    <rPh sb="307" eb="309">
      <t>ルイジ</t>
    </rPh>
    <rPh sb="309" eb="311">
      <t>ダンタイ</t>
    </rPh>
    <rPh sb="312" eb="314">
      <t>ヒカク</t>
    </rPh>
    <rPh sb="316" eb="317">
      <t>タカ</t>
    </rPh>
    <rPh sb="318" eb="32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</si>
</sst>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CF3-43E2-AFBB-30123ADF08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0.09</c:v>
                </c:pt>
                <c:pt idx="4">
                  <c:v>0.09</c:v>
                </c:pt>
              </c:numCache>
            </c:numRef>
          </c:val>
          <c:smooth val="0"/>
          <c:extLst>
            <c:ext xmlns:c16="http://schemas.microsoft.com/office/drawing/2014/chart" uri="{C3380CC4-5D6E-409C-BE32-E72D297353CC}">
              <c16:uniqueId val="{00000001-1CF3-43E2-AFBB-30123ADF08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91.44</c:v>
                </c:pt>
                <c:pt idx="2">
                  <c:v>0</c:v>
                </c:pt>
                <c:pt idx="3">
                  <c:v>0</c:v>
                </c:pt>
                <c:pt idx="4">
                  <c:v>0</c:v>
                </c:pt>
              </c:numCache>
            </c:numRef>
          </c:val>
          <c:extLst>
            <c:ext xmlns:c16="http://schemas.microsoft.com/office/drawing/2014/chart" uri="{C3380CC4-5D6E-409C-BE32-E72D297353CC}">
              <c16:uniqueId val="{00000000-09DA-4002-BD76-44253189E7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09DA-4002-BD76-44253189E7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99.38</c:v>
                </c:pt>
                <c:pt idx="2">
                  <c:v>99.01</c:v>
                </c:pt>
                <c:pt idx="3">
                  <c:v>99.22</c:v>
                </c:pt>
                <c:pt idx="4">
                  <c:v>99.03</c:v>
                </c:pt>
              </c:numCache>
            </c:numRef>
          </c:val>
          <c:extLst>
            <c:ext xmlns:c16="http://schemas.microsoft.com/office/drawing/2014/chart" uri="{C3380CC4-5D6E-409C-BE32-E72D297353CC}">
              <c16:uniqueId val="{00000000-0EAC-413D-8C38-D8EE9E1E8F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c:v>
                </c:pt>
                <c:pt idx="2">
                  <c:v>92.55</c:v>
                </c:pt>
                <c:pt idx="3">
                  <c:v>92.62</c:v>
                </c:pt>
                <c:pt idx="4">
                  <c:v>92.72</c:v>
                </c:pt>
              </c:numCache>
            </c:numRef>
          </c:val>
          <c:smooth val="0"/>
          <c:extLst>
            <c:ext xmlns:c16="http://schemas.microsoft.com/office/drawing/2014/chart" uri="{C3380CC4-5D6E-409C-BE32-E72D297353CC}">
              <c16:uniqueId val="{00000001-0EAC-413D-8C38-D8EE9E1E8F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125.51</c:v>
                </c:pt>
                <c:pt idx="2">
                  <c:v>118.16</c:v>
                </c:pt>
                <c:pt idx="3">
                  <c:v>108.11</c:v>
                </c:pt>
                <c:pt idx="4">
                  <c:v>113.95</c:v>
                </c:pt>
              </c:numCache>
            </c:numRef>
          </c:val>
          <c:extLst>
            <c:ext xmlns:c16="http://schemas.microsoft.com/office/drawing/2014/chart" uri="{C3380CC4-5D6E-409C-BE32-E72D297353CC}">
              <c16:uniqueId val="{00000000-1C1C-4A1F-8388-C5A21E7748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108.03</c:v>
                </c:pt>
                <c:pt idx="2">
                  <c:v>106.9</c:v>
                </c:pt>
                <c:pt idx="3">
                  <c:v>106.99</c:v>
                </c:pt>
                <c:pt idx="4">
                  <c:v>107.85</c:v>
                </c:pt>
              </c:numCache>
            </c:numRef>
          </c:val>
          <c:smooth val="0"/>
          <c:extLst>
            <c:ext xmlns:c16="http://schemas.microsoft.com/office/drawing/2014/chart" uri="{C3380CC4-5D6E-409C-BE32-E72D297353CC}">
              <c16:uniqueId val="{00000001-1C1C-4A1F-8388-C5A21E7748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3.46</c:v>
                </c:pt>
                <c:pt idx="2">
                  <c:v>6.78</c:v>
                </c:pt>
                <c:pt idx="3">
                  <c:v>10.08</c:v>
                </c:pt>
                <c:pt idx="4">
                  <c:v>13.44</c:v>
                </c:pt>
              </c:numCache>
            </c:numRef>
          </c:val>
          <c:extLst>
            <c:ext xmlns:c16="http://schemas.microsoft.com/office/drawing/2014/chart" uri="{C3380CC4-5D6E-409C-BE32-E72D297353CC}">
              <c16:uniqueId val="{00000000-0BE7-4FC2-A2E5-49FB04C23C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25.61</c:v>
                </c:pt>
                <c:pt idx="2">
                  <c:v>26.13</c:v>
                </c:pt>
                <c:pt idx="3">
                  <c:v>26.36</c:v>
                </c:pt>
                <c:pt idx="4">
                  <c:v>23.79</c:v>
                </c:pt>
              </c:numCache>
            </c:numRef>
          </c:val>
          <c:smooth val="0"/>
          <c:extLst>
            <c:ext xmlns:c16="http://schemas.microsoft.com/office/drawing/2014/chart" uri="{C3380CC4-5D6E-409C-BE32-E72D297353CC}">
              <c16:uniqueId val="{00000001-0BE7-4FC2-A2E5-49FB04C23C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01-4E57-8B50-4CFC2FB89E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1.07</c:v>
                </c:pt>
                <c:pt idx="2">
                  <c:v>1.03</c:v>
                </c:pt>
                <c:pt idx="3">
                  <c:v>1.43</c:v>
                </c:pt>
                <c:pt idx="4">
                  <c:v>1.22</c:v>
                </c:pt>
              </c:numCache>
            </c:numRef>
          </c:val>
          <c:smooth val="0"/>
          <c:extLst>
            <c:ext xmlns:c16="http://schemas.microsoft.com/office/drawing/2014/chart" uri="{C3380CC4-5D6E-409C-BE32-E72D297353CC}">
              <c16:uniqueId val="{00000001-1001-4E57-8B50-4CFC2FB89E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BA9-4954-A966-A145E27BDA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13.55</c:v>
                </c:pt>
                <c:pt idx="2">
                  <c:v>9.06</c:v>
                </c:pt>
                <c:pt idx="3">
                  <c:v>7.42</c:v>
                </c:pt>
                <c:pt idx="4">
                  <c:v>4.72</c:v>
                </c:pt>
              </c:numCache>
            </c:numRef>
          </c:val>
          <c:smooth val="0"/>
          <c:extLst>
            <c:ext xmlns:c16="http://schemas.microsoft.com/office/drawing/2014/chart" uri="{C3380CC4-5D6E-409C-BE32-E72D297353CC}">
              <c16:uniqueId val="{00000001-9BA9-4954-A966-A145E27BDA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80.36</c:v>
                </c:pt>
                <c:pt idx="2">
                  <c:v>90.43</c:v>
                </c:pt>
                <c:pt idx="3">
                  <c:v>94.46</c:v>
                </c:pt>
                <c:pt idx="4">
                  <c:v>106.55</c:v>
                </c:pt>
              </c:numCache>
            </c:numRef>
          </c:val>
          <c:extLst>
            <c:ext xmlns:c16="http://schemas.microsoft.com/office/drawing/2014/chart" uri="{C3380CC4-5D6E-409C-BE32-E72D297353CC}">
              <c16:uniqueId val="{00000000-D5E0-4B83-9D26-2F3F06FE2A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D5E0-4B83-9D26-2F3F06FE2A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230.39</c:v>
                </c:pt>
                <c:pt idx="2">
                  <c:v>215.9</c:v>
                </c:pt>
                <c:pt idx="3">
                  <c:v>194.93</c:v>
                </c:pt>
                <c:pt idx="4">
                  <c:v>207.33</c:v>
                </c:pt>
              </c:numCache>
            </c:numRef>
          </c:val>
          <c:extLst>
            <c:ext xmlns:c16="http://schemas.microsoft.com/office/drawing/2014/chart" uri="{C3380CC4-5D6E-409C-BE32-E72D297353CC}">
              <c16:uniqueId val="{00000000-23F1-485D-AED1-4F69FA5B78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799.41</c:v>
                </c:pt>
                <c:pt idx="2">
                  <c:v>820.36</c:v>
                </c:pt>
                <c:pt idx="3">
                  <c:v>847.44</c:v>
                </c:pt>
                <c:pt idx="4">
                  <c:v>857.88</c:v>
                </c:pt>
              </c:numCache>
            </c:numRef>
          </c:val>
          <c:smooth val="0"/>
          <c:extLst>
            <c:ext xmlns:c16="http://schemas.microsoft.com/office/drawing/2014/chart" uri="{C3380CC4-5D6E-409C-BE32-E72D297353CC}">
              <c16:uniqueId val="{00000001-23F1-485D-AED1-4F69FA5B78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96.44</c:v>
                </c:pt>
                <c:pt idx="2">
                  <c:v>96.28</c:v>
                </c:pt>
                <c:pt idx="3">
                  <c:v>102.27</c:v>
                </c:pt>
                <c:pt idx="4">
                  <c:v>103.75</c:v>
                </c:pt>
              </c:numCache>
            </c:numRef>
          </c:val>
          <c:extLst>
            <c:ext xmlns:c16="http://schemas.microsoft.com/office/drawing/2014/chart" uri="{C3380CC4-5D6E-409C-BE32-E72D297353CC}">
              <c16:uniqueId val="{00000000-20F2-44CF-9D2D-8D13AD3BE8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96.54</c:v>
                </c:pt>
                <c:pt idx="2">
                  <c:v>95.4</c:v>
                </c:pt>
                <c:pt idx="3">
                  <c:v>94.69</c:v>
                </c:pt>
                <c:pt idx="4">
                  <c:v>94.97</c:v>
                </c:pt>
              </c:numCache>
            </c:numRef>
          </c:val>
          <c:smooth val="0"/>
          <c:extLst>
            <c:ext xmlns:c16="http://schemas.microsoft.com/office/drawing/2014/chart" uri="{C3380CC4-5D6E-409C-BE32-E72D297353CC}">
              <c16:uniqueId val="{00000001-20F2-44CF-9D2D-8D13AD3BE8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171.55</c:v>
                </c:pt>
                <c:pt idx="2">
                  <c:v>170.9</c:v>
                </c:pt>
                <c:pt idx="3">
                  <c:v>161.69999999999999</c:v>
                </c:pt>
                <c:pt idx="4">
                  <c:v>157.63</c:v>
                </c:pt>
              </c:numCache>
            </c:numRef>
          </c:val>
          <c:extLst>
            <c:ext xmlns:c16="http://schemas.microsoft.com/office/drawing/2014/chart" uri="{C3380CC4-5D6E-409C-BE32-E72D297353CC}">
              <c16:uniqueId val="{00000000-11BD-4BE4-8946-37BF431631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162.81</c:v>
                </c:pt>
                <c:pt idx="2">
                  <c:v>163.19999999999999</c:v>
                </c:pt>
                <c:pt idx="3">
                  <c:v>159.78</c:v>
                </c:pt>
                <c:pt idx="4">
                  <c:v>159.49</c:v>
                </c:pt>
              </c:numCache>
            </c:numRef>
          </c:val>
          <c:smooth val="0"/>
          <c:extLst>
            <c:ext xmlns:c16="http://schemas.microsoft.com/office/drawing/2014/chart" uri="{C3380CC4-5D6E-409C-BE32-E72D297353CC}">
              <c16:uniqueId val="{00000001-11BD-4BE4-8946-37BF431631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50983</v>
      </c>
      <c r="AM8" s="69"/>
      <c r="AN8" s="69"/>
      <c r="AO8" s="69"/>
      <c r="AP8" s="69"/>
      <c r="AQ8" s="69"/>
      <c r="AR8" s="69"/>
      <c r="AS8" s="69"/>
      <c r="AT8" s="68">
        <f>データ!T6</f>
        <v>80.14</v>
      </c>
      <c r="AU8" s="68"/>
      <c r="AV8" s="68"/>
      <c r="AW8" s="68"/>
      <c r="AX8" s="68"/>
      <c r="AY8" s="68"/>
      <c r="AZ8" s="68"/>
      <c r="BA8" s="68"/>
      <c r="BB8" s="68">
        <f>データ!U6</f>
        <v>636.16999999999996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66.849999999999994</v>
      </c>
      <c r="J10" s="68"/>
      <c r="K10" s="68"/>
      <c r="L10" s="68"/>
      <c r="M10" s="68"/>
      <c r="N10" s="68"/>
      <c r="O10" s="68"/>
      <c r="P10" s="68">
        <f>データ!P6</f>
        <v>78.83</v>
      </c>
      <c r="Q10" s="68"/>
      <c r="R10" s="68"/>
      <c r="S10" s="68"/>
      <c r="T10" s="68"/>
      <c r="U10" s="68"/>
      <c r="V10" s="68"/>
      <c r="W10" s="68">
        <f>データ!Q6</f>
        <v>86.71</v>
      </c>
      <c r="X10" s="68"/>
      <c r="Y10" s="68"/>
      <c r="Z10" s="68"/>
      <c r="AA10" s="68"/>
      <c r="AB10" s="68"/>
      <c r="AC10" s="68"/>
      <c r="AD10" s="69">
        <f>データ!R6</f>
        <v>2921</v>
      </c>
      <c r="AE10" s="69"/>
      <c r="AF10" s="69"/>
      <c r="AG10" s="69"/>
      <c r="AH10" s="69"/>
      <c r="AI10" s="69"/>
      <c r="AJ10" s="69"/>
      <c r="AK10" s="2"/>
      <c r="AL10" s="69">
        <f>データ!V6</f>
        <v>40079</v>
      </c>
      <c r="AM10" s="69"/>
      <c r="AN10" s="69"/>
      <c r="AO10" s="69"/>
      <c r="AP10" s="69"/>
      <c r="AQ10" s="69"/>
      <c r="AR10" s="69"/>
      <c r="AS10" s="69"/>
      <c r="AT10" s="68">
        <f>データ!W6</f>
        <v>9.7200000000000006</v>
      </c>
      <c r="AU10" s="68"/>
      <c r="AV10" s="68"/>
      <c r="AW10" s="68"/>
      <c r="AX10" s="68"/>
      <c r="AY10" s="68"/>
      <c r="AZ10" s="68"/>
      <c r="BA10" s="68"/>
      <c r="BB10" s="68">
        <f>データ!X6</f>
        <v>4123.3500000000004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12yJWUZ4YKn5zA8gZJbquUpSV+Kp0R7T7VG8Xibu3mNqREFz7PVogO0rurJaI8O1l27Awsn0EIRBAiEyJTNfQ==" saltValue="9spL01obiDvUxP8FvKfl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252107</v>
      </c>
      <c r="D6" s="33">
        <f t="shared" si="3"/>
        <v>46</v>
      </c>
      <c r="E6" s="33">
        <f t="shared" si="3"/>
        <v>17</v>
      </c>
      <c r="F6" s="33">
        <f t="shared" si="3"/>
        <v>1</v>
      </c>
      <c r="G6" s="33">
        <f t="shared" si="3"/>
        <v>0</v>
      </c>
      <c r="H6" s="33" t="str">
        <f t="shared" si="3"/>
        <v>滋賀県　野洲市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66.849999999999994</v>
      </c>
      <c r="P6" s="34">
        <f t="shared" si="3"/>
        <v>78.83</v>
      </c>
      <c r="Q6" s="34">
        <f t="shared" si="3"/>
        <v>86.71</v>
      </c>
      <c r="R6" s="34">
        <f t="shared" si="3"/>
        <v>2921</v>
      </c>
      <c r="S6" s="34">
        <f t="shared" si="3"/>
        <v>50983</v>
      </c>
      <c r="T6" s="34">
        <f t="shared" si="3"/>
        <v>80.14</v>
      </c>
      <c r="U6" s="34">
        <f t="shared" si="3"/>
        <v>636.16999999999996</v>
      </c>
      <c r="V6" s="34">
        <f t="shared" si="3"/>
        <v>40079</v>
      </c>
      <c r="W6" s="34">
        <f t="shared" si="3"/>
        <v>9.7200000000000006</v>
      </c>
      <c r="X6" s="34">
        <f t="shared" si="3"/>
        <v>4123.3500000000004</v>
      </c>
      <c r="Y6" s="35" t="str">
        <f>IF(Y7="",NA(),Y7)</f>
        <v>-</v>
      </c>
      <c r="Z6" s="35">
        <f t="shared" ref="Z6:AH6" si="4">IF(Z7="",NA(),Z7)</f>
        <v>125.51</v>
      </c>
      <c r="AA6" s="35">
        <f t="shared" si="4"/>
        <v>118.16</v>
      </c>
      <c r="AB6" s="35">
        <f t="shared" si="4"/>
        <v>108.11</v>
      </c>
      <c r="AC6" s="35">
        <f t="shared" si="4"/>
        <v>113.95</v>
      </c>
      <c r="AD6" s="35" t="str">
        <f t="shared" si="4"/>
        <v>-</v>
      </c>
      <c r="AE6" s="35">
        <f t="shared" si="4"/>
        <v>108.03</v>
      </c>
      <c r="AF6" s="35">
        <f t="shared" si="4"/>
        <v>106.9</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13.55</v>
      </c>
      <c r="AQ6" s="35">
        <f t="shared" si="5"/>
        <v>9.06</v>
      </c>
      <c r="AR6" s="35">
        <f t="shared" si="5"/>
        <v>7.42</v>
      </c>
      <c r="AS6" s="35">
        <f t="shared" si="5"/>
        <v>4.72</v>
      </c>
      <c r="AT6" s="34" t="str">
        <f>IF(AT7="","",IF(AT7="-","【-】","【"&amp;SUBSTITUTE(TEXT(AT7,"#,##0.00"),"-","△")&amp;"】"))</f>
        <v>【3.64】</v>
      </c>
      <c r="AU6" s="35" t="str">
        <f>IF(AU7="",NA(),AU7)</f>
        <v>-</v>
      </c>
      <c r="AV6" s="35">
        <f t="shared" ref="AV6:BD6" si="6">IF(AV7="",NA(),AV7)</f>
        <v>80.36</v>
      </c>
      <c r="AW6" s="35">
        <f t="shared" si="6"/>
        <v>90.43</v>
      </c>
      <c r="AX6" s="35">
        <f t="shared" si="6"/>
        <v>94.46</v>
      </c>
      <c r="AY6" s="35">
        <f t="shared" si="6"/>
        <v>106.55</v>
      </c>
      <c r="AZ6" s="35" t="str">
        <f t="shared" si="6"/>
        <v>-</v>
      </c>
      <c r="BA6" s="35">
        <f t="shared" si="6"/>
        <v>78.45</v>
      </c>
      <c r="BB6" s="35">
        <f t="shared" si="6"/>
        <v>76.31</v>
      </c>
      <c r="BC6" s="35">
        <f t="shared" si="6"/>
        <v>68.180000000000007</v>
      </c>
      <c r="BD6" s="35">
        <f t="shared" si="6"/>
        <v>67.930000000000007</v>
      </c>
      <c r="BE6" s="34" t="str">
        <f>IF(BE7="","",IF(BE7="-","【-】","【"&amp;SUBSTITUTE(TEXT(BE7,"#,##0.00"),"-","△")&amp;"】"))</f>
        <v>【67.52】</v>
      </c>
      <c r="BF6" s="35" t="str">
        <f>IF(BF7="",NA(),BF7)</f>
        <v>-</v>
      </c>
      <c r="BG6" s="35">
        <f t="shared" ref="BG6:BO6" si="7">IF(BG7="",NA(),BG7)</f>
        <v>230.39</v>
      </c>
      <c r="BH6" s="35">
        <f t="shared" si="7"/>
        <v>215.9</v>
      </c>
      <c r="BI6" s="35">
        <f t="shared" si="7"/>
        <v>194.93</v>
      </c>
      <c r="BJ6" s="35">
        <f t="shared" si="7"/>
        <v>207.33</v>
      </c>
      <c r="BK6" s="35" t="str">
        <f t="shared" si="7"/>
        <v>-</v>
      </c>
      <c r="BL6" s="35">
        <f t="shared" si="7"/>
        <v>799.41</v>
      </c>
      <c r="BM6" s="35">
        <f t="shared" si="7"/>
        <v>820.36</v>
      </c>
      <c r="BN6" s="35">
        <f t="shared" si="7"/>
        <v>847.44</v>
      </c>
      <c r="BO6" s="35">
        <f t="shared" si="7"/>
        <v>857.88</v>
      </c>
      <c r="BP6" s="34" t="str">
        <f>IF(BP7="","",IF(BP7="-","【-】","【"&amp;SUBSTITUTE(TEXT(BP7,"#,##0.00"),"-","△")&amp;"】"))</f>
        <v>【705.21】</v>
      </c>
      <c r="BQ6" s="35" t="str">
        <f>IF(BQ7="",NA(),BQ7)</f>
        <v>-</v>
      </c>
      <c r="BR6" s="35">
        <f t="shared" ref="BR6:BZ6" si="8">IF(BR7="",NA(),BR7)</f>
        <v>96.44</v>
      </c>
      <c r="BS6" s="35">
        <f t="shared" si="8"/>
        <v>96.28</v>
      </c>
      <c r="BT6" s="35">
        <f t="shared" si="8"/>
        <v>102.27</v>
      </c>
      <c r="BU6" s="35">
        <f t="shared" si="8"/>
        <v>103.75</v>
      </c>
      <c r="BV6" s="35" t="str">
        <f t="shared" si="8"/>
        <v>-</v>
      </c>
      <c r="BW6" s="35">
        <f t="shared" si="8"/>
        <v>96.54</v>
      </c>
      <c r="BX6" s="35">
        <f t="shared" si="8"/>
        <v>95.4</v>
      </c>
      <c r="BY6" s="35">
        <f t="shared" si="8"/>
        <v>94.69</v>
      </c>
      <c r="BZ6" s="35">
        <f t="shared" si="8"/>
        <v>94.97</v>
      </c>
      <c r="CA6" s="34" t="str">
        <f>IF(CA7="","",IF(CA7="-","【-】","【"&amp;SUBSTITUTE(TEXT(CA7,"#,##0.00"),"-","△")&amp;"】"))</f>
        <v>【98.96】</v>
      </c>
      <c r="CB6" s="35" t="str">
        <f>IF(CB7="",NA(),CB7)</f>
        <v>-</v>
      </c>
      <c r="CC6" s="35">
        <f t="shared" ref="CC6:CK6" si="9">IF(CC7="",NA(),CC7)</f>
        <v>171.55</v>
      </c>
      <c r="CD6" s="35">
        <f t="shared" si="9"/>
        <v>170.9</v>
      </c>
      <c r="CE6" s="35">
        <f t="shared" si="9"/>
        <v>161.69999999999999</v>
      </c>
      <c r="CF6" s="35">
        <f t="shared" si="9"/>
        <v>157.63</v>
      </c>
      <c r="CG6" s="35" t="str">
        <f t="shared" si="9"/>
        <v>-</v>
      </c>
      <c r="CH6" s="35">
        <f t="shared" si="9"/>
        <v>162.81</v>
      </c>
      <c r="CI6" s="35">
        <f t="shared" si="9"/>
        <v>163.19999999999999</v>
      </c>
      <c r="CJ6" s="35">
        <f t="shared" si="9"/>
        <v>159.78</v>
      </c>
      <c r="CK6" s="35">
        <f t="shared" si="9"/>
        <v>159.49</v>
      </c>
      <c r="CL6" s="34" t="str">
        <f>IF(CL7="","",IF(CL7="-","【-】","【"&amp;SUBSTITUTE(TEXT(CL7,"#,##0.00"),"-","△")&amp;"】"))</f>
        <v>【134.52】</v>
      </c>
      <c r="CM6" s="35" t="str">
        <f>IF(CM7="",NA(),CM7)</f>
        <v>-</v>
      </c>
      <c r="CN6" s="35">
        <f t="shared" ref="CN6:CV6" si="10">IF(CN7="",NA(),CN7)</f>
        <v>91.44</v>
      </c>
      <c r="CO6" s="35" t="str">
        <f t="shared" si="10"/>
        <v>-</v>
      </c>
      <c r="CP6" s="35" t="str">
        <f t="shared" si="10"/>
        <v>-</v>
      </c>
      <c r="CQ6" s="35" t="str">
        <f t="shared" si="10"/>
        <v>-</v>
      </c>
      <c r="CR6" s="35" t="str">
        <f t="shared" si="10"/>
        <v>-</v>
      </c>
      <c r="CS6" s="35">
        <f t="shared" si="10"/>
        <v>64.959999999999994</v>
      </c>
      <c r="CT6" s="35">
        <f t="shared" si="10"/>
        <v>65.040000000000006</v>
      </c>
      <c r="CU6" s="35">
        <f t="shared" si="10"/>
        <v>68.31</v>
      </c>
      <c r="CV6" s="35">
        <f t="shared" si="10"/>
        <v>65.28</v>
      </c>
      <c r="CW6" s="34" t="str">
        <f>IF(CW7="","",IF(CW7="-","【-】","【"&amp;SUBSTITUTE(TEXT(CW7,"#,##0.00"),"-","△")&amp;"】"))</f>
        <v>【59.57】</v>
      </c>
      <c r="CX6" s="35" t="str">
        <f>IF(CX7="",NA(),CX7)</f>
        <v>-</v>
      </c>
      <c r="CY6" s="35">
        <f t="shared" ref="CY6:DG6" si="11">IF(CY7="",NA(),CY7)</f>
        <v>99.38</v>
      </c>
      <c r="CZ6" s="35">
        <f t="shared" si="11"/>
        <v>99.01</v>
      </c>
      <c r="DA6" s="35">
        <f t="shared" si="11"/>
        <v>99.22</v>
      </c>
      <c r="DB6" s="35">
        <f t="shared" si="11"/>
        <v>99.03</v>
      </c>
      <c r="DC6" s="35" t="str">
        <f t="shared" si="11"/>
        <v>-</v>
      </c>
      <c r="DD6" s="35">
        <f t="shared" si="11"/>
        <v>92.3</v>
      </c>
      <c r="DE6" s="35">
        <f t="shared" si="11"/>
        <v>92.55</v>
      </c>
      <c r="DF6" s="35">
        <f t="shared" si="11"/>
        <v>92.62</v>
      </c>
      <c r="DG6" s="35">
        <f t="shared" si="11"/>
        <v>92.72</v>
      </c>
      <c r="DH6" s="34" t="str">
        <f>IF(DH7="","",IF(DH7="-","【-】","【"&amp;SUBSTITUTE(TEXT(DH7,"#,##0.00"),"-","△")&amp;"】"))</f>
        <v>【95.57】</v>
      </c>
      <c r="DI6" s="35" t="str">
        <f>IF(DI7="",NA(),DI7)</f>
        <v>-</v>
      </c>
      <c r="DJ6" s="35">
        <f t="shared" ref="DJ6:DR6" si="12">IF(DJ7="",NA(),DJ7)</f>
        <v>3.46</v>
      </c>
      <c r="DK6" s="35">
        <f t="shared" si="12"/>
        <v>6.78</v>
      </c>
      <c r="DL6" s="35">
        <f t="shared" si="12"/>
        <v>10.08</v>
      </c>
      <c r="DM6" s="35">
        <f t="shared" si="12"/>
        <v>13.44</v>
      </c>
      <c r="DN6" s="35" t="str">
        <f t="shared" si="12"/>
        <v>-</v>
      </c>
      <c r="DO6" s="35">
        <f t="shared" si="12"/>
        <v>25.61</v>
      </c>
      <c r="DP6" s="35">
        <f t="shared" si="12"/>
        <v>26.13</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1.07</v>
      </c>
      <c r="EA6" s="35">
        <f t="shared" si="13"/>
        <v>1.03</v>
      </c>
      <c r="EB6" s="35">
        <f t="shared" si="13"/>
        <v>1.43</v>
      </c>
      <c r="EC6" s="35">
        <f t="shared" si="13"/>
        <v>1.22</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252107</v>
      </c>
      <c r="D7" s="37">
        <v>46</v>
      </c>
      <c r="E7" s="37">
        <v>17</v>
      </c>
      <c r="F7" s="37">
        <v>1</v>
      </c>
      <c r="G7" s="37">
        <v>0</v>
      </c>
      <c r="H7" s="37" t="s">
        <v>96</v>
      </c>
      <c r="I7" s="37" t="s">
        <v>97</v>
      </c>
      <c r="J7" s="37" t="s">
        <v>98</v>
      </c>
      <c r="K7" s="37" t="s">
        <v>99</v>
      </c>
      <c r="L7" s="37" t="s">
        <v>100</v>
      </c>
      <c r="M7" s="37" t="s">
        <v>101</v>
      </c>
      <c r="N7" s="38" t="s">
        <v>102</v>
      </c>
      <c r="O7" s="38">
        <v>66.849999999999994</v>
      </c>
      <c r="P7" s="38">
        <v>78.83</v>
      </c>
      <c r="Q7" s="38">
        <v>86.71</v>
      </c>
      <c r="R7" s="38">
        <v>2921</v>
      </c>
      <c r="S7" s="38">
        <v>50983</v>
      </c>
      <c r="T7" s="38">
        <v>80.14</v>
      </c>
      <c r="U7" s="38">
        <v>636.16999999999996</v>
      </c>
      <c r="V7" s="38">
        <v>40079</v>
      </c>
      <c r="W7" s="38">
        <v>9.7200000000000006</v>
      </c>
      <c r="X7" s="38">
        <v>4123.3500000000004</v>
      </c>
      <c r="Y7" s="38" t="s">
        <v>102</v>
      </c>
      <c r="Z7" s="38">
        <v>125.51</v>
      </c>
      <c r="AA7" s="38">
        <v>118.16</v>
      </c>
      <c r="AB7" s="38">
        <v>108.11</v>
      </c>
      <c r="AC7" s="38">
        <v>113.95</v>
      </c>
      <c r="AD7" s="38" t="s">
        <v>102</v>
      </c>
      <c r="AE7" s="38">
        <v>108.03</v>
      </c>
      <c r="AF7" s="38">
        <v>106.9</v>
      </c>
      <c r="AG7" s="38">
        <v>106.99</v>
      </c>
      <c r="AH7" s="38">
        <v>107.85</v>
      </c>
      <c r="AI7" s="38">
        <v>106.67</v>
      </c>
      <c r="AJ7" s="38" t="s">
        <v>102</v>
      </c>
      <c r="AK7" s="38">
        <v>0</v>
      </c>
      <c r="AL7" s="38">
        <v>0</v>
      </c>
      <c r="AM7" s="38">
        <v>0</v>
      </c>
      <c r="AN7" s="38">
        <v>0</v>
      </c>
      <c r="AO7" s="38" t="s">
        <v>102</v>
      </c>
      <c r="AP7" s="38">
        <v>13.55</v>
      </c>
      <c r="AQ7" s="38">
        <v>9.06</v>
      </c>
      <c r="AR7" s="38">
        <v>7.42</v>
      </c>
      <c r="AS7" s="38">
        <v>4.72</v>
      </c>
      <c r="AT7" s="38">
        <v>3.64</v>
      </c>
      <c r="AU7" s="38" t="s">
        <v>102</v>
      </c>
      <c r="AV7" s="38">
        <v>80.36</v>
      </c>
      <c r="AW7" s="38">
        <v>90.43</v>
      </c>
      <c r="AX7" s="38">
        <v>94.46</v>
      </c>
      <c r="AY7" s="38">
        <v>106.55</v>
      </c>
      <c r="AZ7" s="38" t="s">
        <v>102</v>
      </c>
      <c r="BA7" s="38">
        <v>78.45</v>
      </c>
      <c r="BB7" s="38">
        <v>76.31</v>
      </c>
      <c r="BC7" s="38">
        <v>68.180000000000007</v>
      </c>
      <c r="BD7" s="38">
        <v>67.930000000000007</v>
      </c>
      <c r="BE7" s="38">
        <v>67.52</v>
      </c>
      <c r="BF7" s="38" t="s">
        <v>102</v>
      </c>
      <c r="BG7" s="38">
        <v>230.39</v>
      </c>
      <c r="BH7" s="38">
        <v>215.9</v>
      </c>
      <c r="BI7" s="38">
        <v>194.93</v>
      </c>
      <c r="BJ7" s="38">
        <v>207.33</v>
      </c>
      <c r="BK7" s="38" t="s">
        <v>102</v>
      </c>
      <c r="BL7" s="38">
        <v>799.41</v>
      </c>
      <c r="BM7" s="38">
        <v>820.36</v>
      </c>
      <c r="BN7" s="38">
        <v>847.44</v>
      </c>
      <c r="BO7" s="38">
        <v>857.88</v>
      </c>
      <c r="BP7" s="38">
        <v>705.21</v>
      </c>
      <c r="BQ7" s="38" t="s">
        <v>102</v>
      </c>
      <c r="BR7" s="38">
        <v>96.44</v>
      </c>
      <c r="BS7" s="38">
        <v>96.28</v>
      </c>
      <c r="BT7" s="38">
        <v>102.27</v>
      </c>
      <c r="BU7" s="38">
        <v>103.75</v>
      </c>
      <c r="BV7" s="38" t="s">
        <v>102</v>
      </c>
      <c r="BW7" s="38">
        <v>96.54</v>
      </c>
      <c r="BX7" s="38">
        <v>95.4</v>
      </c>
      <c r="BY7" s="38">
        <v>94.69</v>
      </c>
      <c r="BZ7" s="38">
        <v>94.97</v>
      </c>
      <c r="CA7" s="38">
        <v>98.96</v>
      </c>
      <c r="CB7" s="38" t="s">
        <v>102</v>
      </c>
      <c r="CC7" s="38">
        <v>171.55</v>
      </c>
      <c r="CD7" s="38">
        <v>170.9</v>
      </c>
      <c r="CE7" s="38">
        <v>161.69999999999999</v>
      </c>
      <c r="CF7" s="38">
        <v>157.63</v>
      </c>
      <c r="CG7" s="38" t="s">
        <v>102</v>
      </c>
      <c r="CH7" s="38">
        <v>162.81</v>
      </c>
      <c r="CI7" s="38">
        <v>163.19999999999999</v>
      </c>
      <c r="CJ7" s="38">
        <v>159.78</v>
      </c>
      <c r="CK7" s="38">
        <v>159.49</v>
      </c>
      <c r="CL7" s="38">
        <v>134.52000000000001</v>
      </c>
      <c r="CM7" s="38" t="s">
        <v>102</v>
      </c>
      <c r="CN7" s="38">
        <v>91.44</v>
      </c>
      <c r="CO7" s="38" t="s">
        <v>102</v>
      </c>
      <c r="CP7" s="38" t="s">
        <v>102</v>
      </c>
      <c r="CQ7" s="38" t="s">
        <v>102</v>
      </c>
      <c r="CR7" s="38" t="s">
        <v>102</v>
      </c>
      <c r="CS7" s="38">
        <v>64.959999999999994</v>
      </c>
      <c r="CT7" s="38">
        <v>65.040000000000006</v>
      </c>
      <c r="CU7" s="38">
        <v>68.31</v>
      </c>
      <c r="CV7" s="38">
        <v>65.28</v>
      </c>
      <c r="CW7" s="38">
        <v>59.57</v>
      </c>
      <c r="CX7" s="38" t="s">
        <v>102</v>
      </c>
      <c r="CY7" s="38">
        <v>99.38</v>
      </c>
      <c r="CZ7" s="38">
        <v>99.01</v>
      </c>
      <c r="DA7" s="38">
        <v>99.22</v>
      </c>
      <c r="DB7" s="38">
        <v>99.03</v>
      </c>
      <c r="DC7" s="38" t="s">
        <v>102</v>
      </c>
      <c r="DD7" s="38">
        <v>92.3</v>
      </c>
      <c r="DE7" s="38">
        <v>92.55</v>
      </c>
      <c r="DF7" s="38">
        <v>92.62</v>
      </c>
      <c r="DG7" s="38">
        <v>92.72</v>
      </c>
      <c r="DH7" s="38">
        <v>95.57</v>
      </c>
      <c r="DI7" s="38" t="s">
        <v>102</v>
      </c>
      <c r="DJ7" s="38">
        <v>3.46</v>
      </c>
      <c r="DK7" s="38">
        <v>6.78</v>
      </c>
      <c r="DL7" s="38">
        <v>10.08</v>
      </c>
      <c r="DM7" s="38">
        <v>13.44</v>
      </c>
      <c r="DN7" s="38" t="s">
        <v>102</v>
      </c>
      <c r="DO7" s="38">
        <v>25.61</v>
      </c>
      <c r="DP7" s="38">
        <v>26.13</v>
      </c>
      <c r="DQ7" s="38">
        <v>26.36</v>
      </c>
      <c r="DR7" s="38">
        <v>23.79</v>
      </c>
      <c r="DS7" s="38">
        <v>36.520000000000003</v>
      </c>
      <c r="DT7" s="38" t="s">
        <v>102</v>
      </c>
      <c r="DU7" s="38">
        <v>0</v>
      </c>
      <c r="DV7" s="38">
        <v>0</v>
      </c>
      <c r="DW7" s="38">
        <v>0</v>
      </c>
      <c r="DX7" s="38">
        <v>0</v>
      </c>
      <c r="DY7" s="38" t="s">
        <v>102</v>
      </c>
      <c r="DZ7" s="38">
        <v>1.07</v>
      </c>
      <c r="EA7" s="38">
        <v>1.03</v>
      </c>
      <c r="EB7" s="38">
        <v>1.43</v>
      </c>
      <c r="EC7" s="38">
        <v>1.22</v>
      </c>
      <c r="ED7" s="38">
        <v>5.72</v>
      </c>
      <c r="EE7" s="38" t="s">
        <v>102</v>
      </c>
      <c r="EF7" s="38">
        <v>0</v>
      </c>
      <c r="EG7" s="38">
        <v>0</v>
      </c>
      <c r="EH7" s="38">
        <v>0</v>
      </c>
      <c r="EI7" s="38">
        <v>0</v>
      </c>
      <c r="EJ7" s="38" t="s">
        <v>102</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2022-01-24T05:56:16Z</cp:lastPrinted>
  <dcterms:created xsi:type="dcterms:W3CDTF">2021-12-03T07:14:46Z</dcterms:created>
  <dcterms:modified xsi:type="dcterms:W3CDTF">2022-01-24T05:56:20Z</dcterms:modified>
  <cp:category/>
</cp:coreProperties>
</file>