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-sv1\上下水道課\21上水庶務\00 日常業務\19　経営比較分析表\R3\【経営比較分析表】2020_252107_46_010\"/>
    </mc:Choice>
  </mc:AlternateContent>
  <workbookProtection workbookAlgorithmName="SHA-512" workbookHashValue="wFSjC+mnZRSNgL3uOT52oWZje2TsPx7L4d3e0YraQ0siJAFGa9lqQ3FPcs7xSoMrD/Cu5XZUX1c6kQIaAEl8Qg==" workbookSaltValue="5HffCGt7LGfwp5V/8HqNqQ==" workbookSpinCount="100000" lockStructure="1"/>
  <bookViews>
    <workbookView xWindow="0" yWindow="0" windowWidth="15360" windowHeight="7635"/>
  </bookViews>
  <sheets>
    <sheet name="法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<sst xmlns="http://schemas.openxmlformats.org/spreadsheetml/2006/main" count="228" uniqueCount="114">
  <si>
    <t>経営比較分析表（令和2年度決算）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</si>
  <si>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</si>
  <si>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</si>
  <si>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</si>
  <si>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</si>
  <si>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</si>
  <si>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</si>
  <si>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</si>
  <si>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</si>
  <si>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</si>
  <si>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</si>
  <si>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</si>
  <si>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</si>
  <si>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</si>
  <si>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</si>
  <si>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</si>
  <si>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</si>
  <si>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</si>
  <si>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</si>
  <si>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</si>
  <si>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</si>
  <si>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</si>
  <si>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</si>
  <si>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</si>
  <si>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</si>
  <si>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</si>
  <si>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</si>
  <si>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</si>
  <si>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</si>
  <si>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</si>
  <si>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</si>
  <si>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</si>
  <si>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</si>
  <si>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</si>
  <si>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</si>
  <si>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</si>
  <si>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</si>
  <si>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</si>
  <si>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</si>
  <si>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</si>
  <si>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</si>
  <si>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</si>
  <si>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</si>
  <si>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</si>
  <si>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</si>
  <si>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</si>
  <si>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</si>
  <si>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</si>
  <si>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</si>
  <si>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</si>
  <si>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</si>
  <si>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</si>
  <si>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</si>
  <si>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</si>
  <si>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</si>
  <si>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</si>
  <si>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</si>
  <si>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</si>
  <si>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</si>
  <si>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</si>
  <si>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</si>
  <si>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</si>
  <si>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</si>
  <si>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</si>
  <si>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</si>
  <si>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</si>
  <si>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</si>
  <si>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</si>
  <si>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</si>
  <si>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</si>
  <si>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</si>
  <si>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</si>
  <si>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</si>
  <si>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</si>
  <si>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</si>
  <si>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</si>
  <si>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</si>
  <si>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</si>
  <si>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</si>
  <si>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</si>
  <si>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</si>
  <si>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</si>
  <si>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</si>
  <si>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</si>
  <si>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</si>
  <si>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</si>
  <si>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</si>
  <si>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</si>
  <si>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</si>
  <si>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</si>
  <si>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</si>
  <si>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</si>
  <si>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滋賀県　野洲市</t>
  </si>
  <si>
    <t>法適用</t>
  </si>
  <si>
    <t>水道事業</t>
  </si>
  <si>
    <t>末端給水事業</t>
  </si>
  <si>
    <t>A4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</si>
  <si>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</si>
  <si>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</si>
  <si>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</si>
  <si>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</si>
  <si>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</si>
  <si>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</si>
  <si>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</si>
  <si>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</si>
  <si>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</si>
  <si>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</si>
  <si>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</si>
  <si>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</si>
  <si>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</si>
  <si>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</si>
  <si>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今後も安心、安全な水の安定供給のため、引き続き老朽管の更新や浄水施設の整備を進めていく必要がある。また、そのための財源確保のために、効率的な事業運営を実行していく。</t>
    <rPh sb="1" eb="3">
      <t>コンゴ</t>
    </rPh>
    <rPh sb="4" eb="6">
      <t>アンシン</t>
    </rPh>
    <rPh sb="7" eb="9">
      <t>アンゼン</t>
    </rPh>
    <rPh sb="10" eb="11">
      <t>ミズ</t>
    </rPh>
    <rPh sb="12" eb="16">
      <t>アンテイキョウキュウ</t>
    </rPh>
    <rPh sb="20" eb="21">
      <t>ヒ</t>
    </rPh>
    <rPh sb="22" eb="23">
      <t>ツヅ</t>
    </rPh>
    <rPh sb="24" eb="26">
      <t>ロウキュウ</t>
    </rPh>
    <rPh sb="26" eb="27">
      <t>カン</t>
    </rPh>
    <rPh sb="28" eb="30">
      <t>コウシン</t>
    </rPh>
    <rPh sb="31" eb="33">
      <t>ジョウスイ</t>
    </rPh>
    <rPh sb="33" eb="35">
      <t>シセツ</t>
    </rPh>
    <rPh sb="36" eb="38">
      <t>セイビ</t>
    </rPh>
    <rPh sb="39" eb="40">
      <t>スス</t>
    </rPh>
    <rPh sb="44" eb="46">
      <t>ヒツヨウ</t>
    </rPh>
    <rPh sb="58" eb="62">
      <t>ザイゲンカクホ</t>
    </rPh>
    <rPh sb="67" eb="70">
      <t>コウリツテキ</t>
    </rPh>
    <rPh sb="71" eb="74">
      <t>ジギョウウン</t>
    </rPh>
    <rPh sb="74" eb="75">
      <t>エイ</t>
    </rPh>
    <rPh sb="76" eb="78">
      <t>ジッコウ</t>
    </rPh>
    <phoneticPr fontId="4"/>
  </si>
  <si>
    <t>　経営収支比率は100％を超えており累積欠損金比率も0であるため、安定した経営状況で推移している。平成29年度に今後の更新費用を確保するため料金の改定を行った。
　流動比率は100％を継続して超えており、短期的な財政状況も安定している。
　企業債残高対給水収益比率は、更新投資の増加により増加傾向にある。
　料金回収率は100％を超えており類似団体平均を上回っている。
　施設利用率は類似団体と比較して高い水準であり、効率的な施設運営ができているといえる。
　有収率は、類似団体と比較して低い水準で推移しており、老朽管の更新等の対策が必要である。
　</t>
    <rPh sb="1" eb="3">
      <t>ケイエイ</t>
    </rPh>
    <rPh sb="3" eb="5">
      <t>シュウシ</t>
    </rPh>
    <rPh sb="5" eb="7">
      <t>ヒリツ</t>
    </rPh>
    <rPh sb="13" eb="14">
      <t>コ</t>
    </rPh>
    <rPh sb="18" eb="20">
      <t>ルイセキ</t>
    </rPh>
    <rPh sb="20" eb="23">
      <t>ケッソンキン</t>
    </rPh>
    <rPh sb="23" eb="25">
      <t>ヒリツ</t>
    </rPh>
    <rPh sb="33" eb="35">
      <t>アンテイ</t>
    </rPh>
    <rPh sb="37" eb="39">
      <t>ケイエイ</t>
    </rPh>
    <rPh sb="39" eb="41">
      <t>ジョウキョウ</t>
    </rPh>
    <rPh sb="42" eb="44">
      <t>スイイ</t>
    </rPh>
    <rPh sb="49" eb="51">
      <t>ヘイセイ</t>
    </rPh>
    <rPh sb="53" eb="55">
      <t>ネンド</t>
    </rPh>
    <rPh sb="56" eb="58">
      <t>コンゴ</t>
    </rPh>
    <rPh sb="59" eb="61">
      <t>コウシン</t>
    </rPh>
    <rPh sb="61" eb="63">
      <t>ヒヨウ</t>
    </rPh>
    <rPh sb="64" eb="66">
      <t>カクホ</t>
    </rPh>
    <rPh sb="70" eb="72">
      <t>リョウキン</t>
    </rPh>
    <rPh sb="73" eb="75">
      <t>カイテイ</t>
    </rPh>
    <rPh sb="76" eb="77">
      <t>オコナ</t>
    </rPh>
    <rPh sb="82" eb="84">
      <t>リュウドウ</t>
    </rPh>
    <rPh sb="84" eb="86">
      <t>ヒリツ</t>
    </rPh>
    <rPh sb="92" eb="94">
      <t>ケイゾク</t>
    </rPh>
    <rPh sb="96" eb="97">
      <t>コ</t>
    </rPh>
    <rPh sb="102" eb="105">
      <t>タンキテキ</t>
    </rPh>
    <rPh sb="106" eb="108">
      <t>ザイセイ</t>
    </rPh>
    <rPh sb="108" eb="110">
      <t>ジョウキョウ</t>
    </rPh>
    <rPh sb="111" eb="113">
      <t>アンテイ</t>
    </rPh>
    <rPh sb="120" eb="122">
      <t>キギョウ</t>
    </rPh>
    <rPh sb="122" eb="123">
      <t>サイ</t>
    </rPh>
    <rPh sb="125" eb="126">
      <t>タイ</t>
    </rPh>
    <rPh sb="126" eb="128">
      <t>キュウスイ</t>
    </rPh>
    <rPh sb="128" eb="130">
      <t>シュウエキ</t>
    </rPh>
    <rPh sb="130" eb="132">
      <t>ヒリツ</t>
    </rPh>
    <rPh sb="134" eb="136">
      <t>コウシン</t>
    </rPh>
    <rPh sb="136" eb="138">
      <t>トウシ</t>
    </rPh>
    <rPh sb="139" eb="141">
      <t>ゾウカ</t>
    </rPh>
    <rPh sb="144" eb="146">
      <t>ゾウカ</t>
    </rPh>
    <rPh sb="146" eb="148">
      <t>ケイコウ</t>
    </rPh>
    <rPh sb="154" eb="156">
      <t>リョウキン</t>
    </rPh>
    <rPh sb="156" eb="158">
      <t>カイシュウ</t>
    </rPh>
    <rPh sb="158" eb="159">
      <t>リツ</t>
    </rPh>
    <rPh sb="165" eb="166">
      <t>コ</t>
    </rPh>
    <rPh sb="170" eb="172">
      <t>ルイジ</t>
    </rPh>
    <rPh sb="172" eb="174">
      <t>ダンタイ</t>
    </rPh>
    <rPh sb="174" eb="176">
      <t>ヘイキン</t>
    </rPh>
    <rPh sb="177" eb="179">
      <t>ウワマワ</t>
    </rPh>
    <rPh sb="186" eb="188">
      <t>シセツ</t>
    </rPh>
    <rPh sb="188" eb="191">
      <t>リヨウリツ</t>
    </rPh>
    <rPh sb="192" eb="194">
      <t>ルイジ</t>
    </rPh>
    <rPh sb="194" eb="196">
      <t>ダンタイ</t>
    </rPh>
    <rPh sb="197" eb="199">
      <t>ヒカク</t>
    </rPh>
    <rPh sb="201" eb="202">
      <t>タカ</t>
    </rPh>
    <rPh sb="203" eb="205">
      <t>スイジュン</t>
    </rPh>
    <rPh sb="209" eb="212">
      <t>コウリツテキ</t>
    </rPh>
    <rPh sb="213" eb="215">
      <t>シセツ</t>
    </rPh>
    <rPh sb="215" eb="217">
      <t>ウンエイ</t>
    </rPh>
    <rPh sb="230" eb="231">
      <t>ユウ</t>
    </rPh>
    <rPh sb="231" eb="232">
      <t>シュウ</t>
    </rPh>
    <rPh sb="232" eb="233">
      <t>リツ</t>
    </rPh>
    <rPh sb="235" eb="237">
      <t>ルイジ</t>
    </rPh>
    <rPh sb="237" eb="239">
      <t>ダンタイ</t>
    </rPh>
    <rPh sb="240" eb="242">
      <t>ヒカク</t>
    </rPh>
    <rPh sb="244" eb="245">
      <t>ヒク</t>
    </rPh>
    <rPh sb="246" eb="248">
      <t>スイジュン</t>
    </rPh>
    <rPh sb="249" eb="251">
      <t>スイイ</t>
    </rPh>
    <rPh sb="256" eb="258">
      <t>ロウキュウ</t>
    </rPh>
    <rPh sb="258" eb="259">
      <t>カン</t>
    </rPh>
    <rPh sb="260" eb="263">
      <t>コウシントウ</t>
    </rPh>
    <rPh sb="264" eb="266">
      <t>タイサク</t>
    </rPh>
    <rPh sb="267" eb="269">
      <t>ヒツヨウ</t>
    </rPh>
    <phoneticPr fontId="4"/>
  </si>
  <si>
    <t>　有形固定資産減価償却率は徐々に高くなっており、老朽管の更新を進めていく必要がある。
　管路経年化率は類似団体と比較し低い水準であるが、水道整備から約40年を経過しようとしているため、今後数年で著しく悪化していく懸念がある。
　管路更新率は、前年度と比較し減少しているが、浄水施設に多額の経費が必要となったためである。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3" eb="15">
      <t>ジョジョ</t>
    </rPh>
    <rPh sb="16" eb="17">
      <t>タカ</t>
    </rPh>
    <rPh sb="24" eb="26">
      <t>ロウキュウ</t>
    </rPh>
    <rPh sb="26" eb="27">
      <t>カン</t>
    </rPh>
    <rPh sb="28" eb="30">
      <t>コウシン</t>
    </rPh>
    <rPh sb="31" eb="32">
      <t>スス</t>
    </rPh>
    <rPh sb="36" eb="38">
      <t>ヒツヨウ</t>
    </rPh>
    <rPh sb="44" eb="46">
      <t>カンロ</t>
    </rPh>
    <rPh sb="46" eb="49">
      <t>ケイネンカ</t>
    </rPh>
    <rPh sb="49" eb="50">
      <t>リツ</t>
    </rPh>
    <rPh sb="51" eb="53">
      <t>ルイジ</t>
    </rPh>
    <rPh sb="53" eb="55">
      <t>ダンタイ</t>
    </rPh>
    <rPh sb="56" eb="58">
      <t>ヒカク</t>
    </rPh>
    <rPh sb="59" eb="60">
      <t>ヒク</t>
    </rPh>
    <rPh sb="61" eb="63">
      <t>スイジュン</t>
    </rPh>
    <rPh sb="70" eb="72">
      <t>セイビ</t>
    </rPh>
    <rPh sb="74" eb="75">
      <t>ヤク</t>
    </rPh>
    <rPh sb="77" eb="78">
      <t>ネン</t>
    </rPh>
    <rPh sb="79" eb="81">
      <t>ケイカ</t>
    </rPh>
    <rPh sb="92" eb="94">
      <t>コンゴ</t>
    </rPh>
    <rPh sb="94" eb="96">
      <t>スウネン</t>
    </rPh>
    <rPh sb="97" eb="98">
      <t>イチジル</t>
    </rPh>
    <rPh sb="100" eb="102">
      <t>アッカ</t>
    </rPh>
    <rPh sb="106" eb="108">
      <t>ケネン</t>
    </rPh>
    <rPh sb="121" eb="124">
      <t>ゼンネンド</t>
    </rPh>
    <rPh sb="125" eb="127">
      <t>ヒカク</t>
    </rPh>
    <rPh sb="128" eb="130">
      <t>ゲンショウ</t>
    </rPh>
    <rPh sb="136" eb="140">
      <t>ジョウスイシセツ</t>
    </rPh>
    <rPh sb="141" eb="143">
      <t>タガク</t>
    </rPh>
    <rPh sb="144" eb="146">
      <t>ケイヒ</t>
    </rPh>
    <rPh sb="147" eb="149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</si>
</sst>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0.37</c:v>
                </c:pt>
                <c:pt idx="1">
                  <c:v>0.62</c:v>
                </c:pt>
                <c:pt idx="2">
                  <c:v>1.64</c:v>
                </c:pt>
                <c:pt idx="3">
                  <c:v>1.17</c:v>
                </c:pt>
                <c:pt idx="4">
                  <c:v>0.57999999999999996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31-4573-8D7A-CF00843391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0.71</c:v>
                </c:pt>
                <c:pt idx="1">
                  <c:v>0.75</c:v>
                </c:pt>
                <c:pt idx="2">
                  <c:v>0.63</c:v>
                </c:pt>
                <c:pt idx="3">
                  <c:v>0.63</c:v>
                </c:pt>
                <c:pt idx="4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31-4573-8D7A-CF00843391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82.35</c:v>
                </c:pt>
                <c:pt idx="1">
                  <c:v>88.55</c:v>
                </c:pt>
                <c:pt idx="2">
                  <c:v>88.68</c:v>
                </c:pt>
                <c:pt idx="3">
                  <c:v>90.27</c:v>
                </c:pt>
                <c:pt idx="4">
                  <c:v>89.49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4F-4189-8C44-DF809DB108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59.11</c:v>
                </c:pt>
                <c:pt idx="1">
                  <c:v>59.74</c:v>
                </c:pt>
                <c:pt idx="2">
                  <c:v>59.46</c:v>
                </c:pt>
                <c:pt idx="3">
                  <c:v>59.51</c:v>
                </c:pt>
                <c:pt idx="4">
                  <c:v>59.91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4F-4189-8C44-DF809DB108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83.06</c:v>
                </c:pt>
                <c:pt idx="1">
                  <c:v>82.45</c:v>
                </c:pt>
                <c:pt idx="2">
                  <c:v>82.79</c:v>
                </c:pt>
                <c:pt idx="3">
                  <c:v>81.48</c:v>
                </c:pt>
                <c:pt idx="4">
                  <c:v>82.86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AA-4231-8D30-87DFA5C5A8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87.91</c:v>
                </c:pt>
                <c:pt idx="1">
                  <c:v>87.28</c:v>
                </c:pt>
                <c:pt idx="2">
                  <c:v>87.41</c:v>
                </c:pt>
                <c:pt idx="3">
                  <c:v>87.08</c:v>
                </c:pt>
                <c:pt idx="4">
                  <c:v>87.26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AA-4231-8D30-87DFA5C5A8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102.98</c:v>
                </c:pt>
                <c:pt idx="1">
                  <c:v>108.62</c:v>
                </c:pt>
                <c:pt idx="2">
                  <c:v>118.71</c:v>
                </c:pt>
                <c:pt idx="3">
                  <c:v>112.2</c:v>
                </c:pt>
                <c:pt idx="4">
                  <c:v>111.2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7E-4F43-91B4-F0D87E6998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113.16</c:v>
                </c:pt>
                <c:pt idx="1">
                  <c:v>112.15</c:v>
                </c:pt>
                <c:pt idx="2">
                  <c:v>111.44</c:v>
                </c:pt>
                <c:pt idx="3">
                  <c:v>111.17</c:v>
                </c:pt>
                <c:pt idx="4">
                  <c:v>110.91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7E-4F43-91B4-F0D87E6998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49.21</c:v>
                </c:pt>
                <c:pt idx="1">
                  <c:v>50.91</c:v>
                </c:pt>
                <c:pt idx="2">
                  <c:v>51.34</c:v>
                </c:pt>
                <c:pt idx="3">
                  <c:v>51.34</c:v>
                </c:pt>
                <c:pt idx="4">
                  <c:v>52.19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75-4564-938D-6688AB812E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46.88</c:v>
                </c:pt>
                <c:pt idx="1">
                  <c:v>46.94</c:v>
                </c:pt>
                <c:pt idx="2">
                  <c:v>47.62</c:v>
                </c:pt>
                <c:pt idx="3">
                  <c:v>48.55</c:v>
                </c:pt>
                <c:pt idx="4">
                  <c:v>49.2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75-4564-938D-6688AB812E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12.13</c:v>
                </c:pt>
                <c:pt idx="1">
                  <c:v>12.41</c:v>
                </c:pt>
                <c:pt idx="2">
                  <c:v>11.54</c:v>
                </c:pt>
                <c:pt idx="3">
                  <c:v>12.01</c:v>
                </c:pt>
                <c:pt idx="4">
                  <c:v>13.33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8E-4294-B459-ECC57AE856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13.39</c:v>
                </c:pt>
                <c:pt idx="1">
                  <c:v>14.48</c:v>
                </c:pt>
                <c:pt idx="2">
                  <c:v>16.27</c:v>
                </c:pt>
                <c:pt idx="3">
                  <c:v>17.11</c:v>
                </c:pt>
                <c:pt idx="4">
                  <c:v>18.329999999999998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8E-4294-B459-ECC57AE856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4E-4211-B382-835EA33B2A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0.68</c:v>
                </c:pt>
                <c:pt idx="1">
                  <c:v>1</c:v>
                </c:pt>
                <c:pt idx="2">
                  <c:v>1.03</c:v>
                </c:pt>
                <c:pt idx="3">
                  <c:v>0.78</c:v>
                </c:pt>
                <c:pt idx="4">
                  <c:v>0.92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4E-4211-B382-835EA33B2A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159.44</c:v>
                </c:pt>
                <c:pt idx="1">
                  <c:v>261.91000000000003</c:v>
                </c:pt>
                <c:pt idx="2">
                  <c:v>212.08</c:v>
                </c:pt>
                <c:pt idx="3">
                  <c:v>265.33</c:v>
                </c:pt>
                <c:pt idx="4">
                  <c:v>308.62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4A-4B4C-A281-3D674EFF7A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357.82</c:v>
                </c:pt>
                <c:pt idx="1">
                  <c:v>355.5</c:v>
                </c:pt>
                <c:pt idx="2">
                  <c:v>349.83</c:v>
                </c:pt>
                <c:pt idx="3">
                  <c:v>360.86</c:v>
                </c:pt>
                <c:pt idx="4">
                  <c:v>350.79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4A-4B4C-A281-3D674EFF7A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256.82</c:v>
                </c:pt>
                <c:pt idx="1">
                  <c:v>222.29</c:v>
                </c:pt>
                <c:pt idx="2">
                  <c:v>231.74</c:v>
                </c:pt>
                <c:pt idx="3">
                  <c:v>255.87</c:v>
                </c:pt>
                <c:pt idx="4">
                  <c:v>304.73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01-4276-9651-2A190DE7DB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307.45999999999998</c:v>
                </c:pt>
                <c:pt idx="1">
                  <c:v>312.58</c:v>
                </c:pt>
                <c:pt idx="2">
                  <c:v>314.87</c:v>
                </c:pt>
                <c:pt idx="3">
                  <c:v>309.27999999999997</c:v>
                </c:pt>
                <c:pt idx="4">
                  <c:v>322.92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01-4276-9651-2A190DE7DB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100.18</c:v>
                </c:pt>
                <c:pt idx="1">
                  <c:v>106.47</c:v>
                </c:pt>
                <c:pt idx="2">
                  <c:v>118.42</c:v>
                </c:pt>
                <c:pt idx="3">
                  <c:v>110.03</c:v>
                </c:pt>
                <c:pt idx="4">
                  <c:v>106.43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17-45CC-A749-E1E0E36724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106.01</c:v>
                </c:pt>
                <c:pt idx="1">
                  <c:v>104.57</c:v>
                </c:pt>
                <c:pt idx="2">
                  <c:v>103.54</c:v>
                </c:pt>
                <c:pt idx="3">
                  <c:v>103.32</c:v>
                </c:pt>
                <c:pt idx="4">
                  <c:v>100.85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17-45CC-A749-E1E0E36724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118.46</c:v>
                </c:pt>
                <c:pt idx="1">
                  <c:v>125.72</c:v>
                </c:pt>
                <c:pt idx="2">
                  <c:v>115.31</c:v>
                </c:pt>
                <c:pt idx="3">
                  <c:v>124.21</c:v>
                </c:pt>
                <c:pt idx="4">
                  <c:v>124.52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E7-4228-AE5D-FFF1E82CDB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162.24</c:v>
                </c:pt>
                <c:pt idx="1">
                  <c:v>165.47</c:v>
                </c:pt>
                <c:pt idx="2">
                  <c:v>167.46</c:v>
                </c:pt>
                <c:pt idx="3">
                  <c:v>168.56</c:v>
                </c:pt>
                <c:pt idx="4">
                  <c:v>167.1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E7-4228-AE5D-FFF1E82CDB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【260.31】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【275.67】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【166.40】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【20.63】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G25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5" t="s">
        <v>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</row>
    <row r="3" spans="1:78" ht="9.75" customHeight="1" x14ac:dyDescent="0.15">
      <c r="A3" s="2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</row>
    <row r="4" spans="1:78" ht="9.75" customHeight="1" x14ac:dyDescent="0.15">
      <c r="A4" s="2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6" t="str">
        <f>データ!H6</f>
        <v>滋賀県　野洲市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7"/>
      <c r="AE6" s="47"/>
      <c r="AF6" s="47"/>
      <c r="AG6" s="47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8" t="s">
        <v>1</v>
      </c>
      <c r="C7" s="49"/>
      <c r="D7" s="49"/>
      <c r="E7" s="49"/>
      <c r="F7" s="49"/>
      <c r="G7" s="49"/>
      <c r="H7" s="49"/>
      <c r="I7" s="48" t="s">
        <v>2</v>
      </c>
      <c r="J7" s="49"/>
      <c r="K7" s="49"/>
      <c r="L7" s="49"/>
      <c r="M7" s="49"/>
      <c r="N7" s="49"/>
      <c r="O7" s="50"/>
      <c r="P7" s="51" t="s">
        <v>3</v>
      </c>
      <c r="Q7" s="51"/>
      <c r="R7" s="51"/>
      <c r="S7" s="51"/>
      <c r="T7" s="51"/>
      <c r="U7" s="51"/>
      <c r="V7" s="51"/>
      <c r="W7" s="51" t="s">
        <v>4</v>
      </c>
      <c r="X7" s="51"/>
      <c r="Y7" s="51"/>
      <c r="Z7" s="51"/>
      <c r="AA7" s="51"/>
      <c r="AB7" s="51"/>
      <c r="AC7" s="51"/>
      <c r="AD7" s="51" t="s">
        <v>5</v>
      </c>
      <c r="AE7" s="51"/>
      <c r="AF7" s="51"/>
      <c r="AG7" s="51"/>
      <c r="AH7" s="51"/>
      <c r="AI7" s="51"/>
      <c r="AJ7" s="51"/>
      <c r="AK7" s="4"/>
      <c r="AL7" s="51" t="s">
        <v>6</v>
      </c>
      <c r="AM7" s="51"/>
      <c r="AN7" s="51"/>
      <c r="AO7" s="51"/>
      <c r="AP7" s="51"/>
      <c r="AQ7" s="51"/>
      <c r="AR7" s="51"/>
      <c r="AS7" s="51"/>
      <c r="AT7" s="48" t="s">
        <v>7</v>
      </c>
      <c r="AU7" s="49"/>
      <c r="AV7" s="49"/>
      <c r="AW7" s="49"/>
      <c r="AX7" s="49"/>
      <c r="AY7" s="49"/>
      <c r="AZ7" s="49"/>
      <c r="BA7" s="49"/>
      <c r="BB7" s="51" t="s">
        <v>8</v>
      </c>
      <c r="BC7" s="51"/>
      <c r="BD7" s="51"/>
      <c r="BE7" s="51"/>
      <c r="BF7" s="51"/>
      <c r="BG7" s="51"/>
      <c r="BH7" s="51"/>
      <c r="BI7" s="51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57" t="str">
        <f>データ!$I$6</f>
        <v>法適用</v>
      </c>
      <c r="C8" s="58"/>
      <c r="D8" s="58"/>
      <c r="E8" s="58"/>
      <c r="F8" s="58"/>
      <c r="G8" s="58"/>
      <c r="H8" s="58"/>
      <c r="I8" s="57" t="str">
        <f>データ!$J$6</f>
        <v>水道事業</v>
      </c>
      <c r="J8" s="58"/>
      <c r="K8" s="58"/>
      <c r="L8" s="58"/>
      <c r="M8" s="58"/>
      <c r="N8" s="58"/>
      <c r="O8" s="59"/>
      <c r="P8" s="60" t="str">
        <f>データ!$K$6</f>
        <v>末端給水事業</v>
      </c>
      <c r="Q8" s="60"/>
      <c r="R8" s="60"/>
      <c r="S8" s="60"/>
      <c r="T8" s="60"/>
      <c r="U8" s="60"/>
      <c r="V8" s="60"/>
      <c r="W8" s="60" t="str">
        <f>データ!$L$6</f>
        <v>A4</v>
      </c>
      <c r="X8" s="60"/>
      <c r="Y8" s="60"/>
      <c r="Z8" s="60"/>
      <c r="AA8" s="60"/>
      <c r="AB8" s="60"/>
      <c r="AC8" s="60"/>
      <c r="AD8" s="60" t="str">
        <f>データ!$M$6</f>
        <v>非設置</v>
      </c>
      <c r="AE8" s="60"/>
      <c r="AF8" s="60"/>
      <c r="AG8" s="60"/>
      <c r="AH8" s="60"/>
      <c r="AI8" s="60"/>
      <c r="AJ8" s="60"/>
      <c r="AK8" s="4"/>
      <c r="AL8" s="61">
        <f>データ!$R$6</f>
        <v>50983</v>
      </c>
      <c r="AM8" s="61"/>
      <c r="AN8" s="61"/>
      <c r="AO8" s="61"/>
      <c r="AP8" s="61"/>
      <c r="AQ8" s="61"/>
      <c r="AR8" s="61"/>
      <c r="AS8" s="61"/>
      <c r="AT8" s="52">
        <f>データ!$S$6</f>
        <v>80.14</v>
      </c>
      <c r="AU8" s="53"/>
      <c r="AV8" s="53"/>
      <c r="AW8" s="53"/>
      <c r="AX8" s="53"/>
      <c r="AY8" s="53"/>
      <c r="AZ8" s="53"/>
      <c r="BA8" s="53"/>
      <c r="BB8" s="54">
        <f>データ!$T$6</f>
        <v>636.16999999999996</v>
      </c>
      <c r="BC8" s="54"/>
      <c r="BD8" s="54"/>
      <c r="BE8" s="54"/>
      <c r="BF8" s="54"/>
      <c r="BG8" s="54"/>
      <c r="BH8" s="54"/>
      <c r="BI8" s="54"/>
      <c r="BJ8" s="3"/>
      <c r="BK8" s="3"/>
      <c r="BL8" s="55" t="s">
        <v>10</v>
      </c>
      <c r="BM8" s="56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8" t="s">
        <v>12</v>
      </c>
      <c r="C9" s="49"/>
      <c r="D9" s="49"/>
      <c r="E9" s="49"/>
      <c r="F9" s="49"/>
      <c r="G9" s="49"/>
      <c r="H9" s="49"/>
      <c r="I9" s="48" t="s">
        <v>13</v>
      </c>
      <c r="J9" s="49"/>
      <c r="K9" s="49"/>
      <c r="L9" s="49"/>
      <c r="M9" s="49"/>
      <c r="N9" s="49"/>
      <c r="O9" s="50"/>
      <c r="P9" s="51" t="s">
        <v>14</v>
      </c>
      <c r="Q9" s="51"/>
      <c r="R9" s="51"/>
      <c r="S9" s="51"/>
      <c r="T9" s="51"/>
      <c r="U9" s="51"/>
      <c r="V9" s="51"/>
      <c r="W9" s="51" t="s">
        <v>15</v>
      </c>
      <c r="X9" s="51"/>
      <c r="Y9" s="51"/>
      <c r="Z9" s="51"/>
      <c r="AA9" s="51"/>
      <c r="AB9" s="51"/>
      <c r="AC9" s="51"/>
      <c r="AD9" s="2"/>
      <c r="AE9" s="2"/>
      <c r="AF9" s="2"/>
      <c r="AG9" s="2"/>
      <c r="AH9" s="4"/>
      <c r="AI9" s="4"/>
      <c r="AJ9" s="4"/>
      <c r="AK9" s="4"/>
      <c r="AL9" s="51" t="s">
        <v>16</v>
      </c>
      <c r="AM9" s="51"/>
      <c r="AN9" s="51"/>
      <c r="AO9" s="51"/>
      <c r="AP9" s="51"/>
      <c r="AQ9" s="51"/>
      <c r="AR9" s="51"/>
      <c r="AS9" s="51"/>
      <c r="AT9" s="48" t="s">
        <v>17</v>
      </c>
      <c r="AU9" s="49"/>
      <c r="AV9" s="49"/>
      <c r="AW9" s="49"/>
      <c r="AX9" s="49"/>
      <c r="AY9" s="49"/>
      <c r="AZ9" s="49"/>
      <c r="BA9" s="49"/>
      <c r="BB9" s="51" t="s">
        <v>18</v>
      </c>
      <c r="BC9" s="51"/>
      <c r="BD9" s="51"/>
      <c r="BE9" s="51"/>
      <c r="BF9" s="51"/>
      <c r="BG9" s="51"/>
      <c r="BH9" s="51"/>
      <c r="BI9" s="51"/>
      <c r="BJ9" s="3"/>
      <c r="BK9" s="3"/>
      <c r="BL9" s="62" t="s">
        <v>19</v>
      </c>
      <c r="BM9" s="63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52" t="str">
        <f>データ!$N$6</f>
        <v>-</v>
      </c>
      <c r="C10" s="53"/>
      <c r="D10" s="53"/>
      <c r="E10" s="53"/>
      <c r="F10" s="53"/>
      <c r="G10" s="53"/>
      <c r="H10" s="53"/>
      <c r="I10" s="52">
        <f>データ!$O$6</f>
        <v>67.180000000000007</v>
      </c>
      <c r="J10" s="53"/>
      <c r="K10" s="53"/>
      <c r="L10" s="53"/>
      <c r="M10" s="53"/>
      <c r="N10" s="53"/>
      <c r="O10" s="64"/>
      <c r="P10" s="54">
        <f>データ!$P$6</f>
        <v>99.94</v>
      </c>
      <c r="Q10" s="54"/>
      <c r="R10" s="54"/>
      <c r="S10" s="54"/>
      <c r="T10" s="54"/>
      <c r="U10" s="54"/>
      <c r="V10" s="54"/>
      <c r="W10" s="61">
        <f>データ!$Q$6</f>
        <v>2541</v>
      </c>
      <c r="X10" s="61"/>
      <c r="Y10" s="61"/>
      <c r="Z10" s="61"/>
      <c r="AA10" s="61"/>
      <c r="AB10" s="61"/>
      <c r="AC10" s="61"/>
      <c r="AD10" s="2"/>
      <c r="AE10" s="2"/>
      <c r="AF10" s="2"/>
      <c r="AG10" s="2"/>
      <c r="AH10" s="4"/>
      <c r="AI10" s="4"/>
      <c r="AJ10" s="4"/>
      <c r="AK10" s="4"/>
      <c r="AL10" s="61">
        <f>データ!$U$6</f>
        <v>50812</v>
      </c>
      <c r="AM10" s="61"/>
      <c r="AN10" s="61"/>
      <c r="AO10" s="61"/>
      <c r="AP10" s="61"/>
      <c r="AQ10" s="61"/>
      <c r="AR10" s="61"/>
      <c r="AS10" s="61"/>
      <c r="AT10" s="52">
        <f>データ!$V$6</f>
        <v>45.35</v>
      </c>
      <c r="AU10" s="53"/>
      <c r="AV10" s="53"/>
      <c r="AW10" s="53"/>
      <c r="AX10" s="53"/>
      <c r="AY10" s="53"/>
      <c r="AZ10" s="53"/>
      <c r="BA10" s="53"/>
      <c r="BB10" s="54">
        <f>データ!$W$6</f>
        <v>1120.44</v>
      </c>
      <c r="BC10" s="54"/>
      <c r="BD10" s="54"/>
      <c r="BE10" s="54"/>
      <c r="BF10" s="54"/>
      <c r="BG10" s="54"/>
      <c r="BH10" s="54"/>
      <c r="BI10" s="54"/>
      <c r="BJ10" s="2"/>
      <c r="BK10" s="2"/>
      <c r="BL10" s="65" t="s">
        <v>21</v>
      </c>
      <c r="BM10" s="66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9" t="s">
        <v>23</v>
      </c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</row>
    <row r="14" spans="1:78" ht="13.5" customHeight="1" x14ac:dyDescent="0.15">
      <c r="A14" s="2"/>
      <c r="B14" s="81" t="s">
        <v>24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3"/>
      <c r="BK14" s="2"/>
      <c r="BL14" s="67" t="s">
        <v>25</v>
      </c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9"/>
    </row>
    <row r="15" spans="1:78" ht="13.5" customHeight="1" x14ac:dyDescent="0.15">
      <c r="A15" s="2"/>
      <c r="B15" s="84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6"/>
      <c r="BK15" s="2"/>
      <c r="BL15" s="70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2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73" t="s">
        <v>112</v>
      </c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5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73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5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73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5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73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5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73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5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73"/>
      <c r="BM21" s="74"/>
      <c r="BN21" s="74"/>
      <c r="BO21" s="74"/>
      <c r="BP21" s="74"/>
      <c r="BQ21" s="74"/>
      <c r="BR21" s="74"/>
      <c r="BS21" s="74"/>
      <c r="BT21" s="74"/>
      <c r="BU21" s="74"/>
      <c r="BV21" s="74"/>
      <c r="BW21" s="74"/>
      <c r="BX21" s="74"/>
      <c r="BY21" s="74"/>
      <c r="BZ21" s="75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73"/>
      <c r="BM22" s="74"/>
      <c r="BN22" s="74"/>
      <c r="BO22" s="74"/>
      <c r="BP22" s="74"/>
      <c r="BQ22" s="74"/>
      <c r="BR22" s="74"/>
      <c r="BS22" s="74"/>
      <c r="BT22" s="74"/>
      <c r="BU22" s="74"/>
      <c r="BV22" s="74"/>
      <c r="BW22" s="74"/>
      <c r="BX22" s="74"/>
      <c r="BY22" s="74"/>
      <c r="BZ22" s="75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73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5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73"/>
      <c r="BM24" s="74"/>
      <c r="BN24" s="74"/>
      <c r="BO24" s="74"/>
      <c r="BP24" s="74"/>
      <c r="BQ24" s="74"/>
      <c r="BR24" s="74"/>
      <c r="BS24" s="74"/>
      <c r="BT24" s="74"/>
      <c r="BU24" s="74"/>
      <c r="BV24" s="74"/>
      <c r="BW24" s="74"/>
      <c r="BX24" s="74"/>
      <c r="BY24" s="74"/>
      <c r="BZ24" s="75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73"/>
      <c r="BM25" s="74"/>
      <c r="BN25" s="74"/>
      <c r="BO25" s="74"/>
      <c r="BP25" s="74"/>
      <c r="BQ25" s="74"/>
      <c r="BR25" s="74"/>
      <c r="BS25" s="74"/>
      <c r="BT25" s="74"/>
      <c r="BU25" s="74"/>
      <c r="BV25" s="74"/>
      <c r="BW25" s="74"/>
      <c r="BX25" s="74"/>
      <c r="BY25" s="74"/>
      <c r="BZ25" s="75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73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  <c r="BX26" s="74"/>
      <c r="BY26" s="74"/>
      <c r="BZ26" s="75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73"/>
      <c r="BM27" s="74"/>
      <c r="BN27" s="74"/>
      <c r="BO27" s="74"/>
      <c r="BP27" s="74"/>
      <c r="BQ27" s="74"/>
      <c r="BR27" s="74"/>
      <c r="BS27" s="74"/>
      <c r="BT27" s="74"/>
      <c r="BU27" s="74"/>
      <c r="BV27" s="74"/>
      <c r="BW27" s="74"/>
      <c r="BX27" s="74"/>
      <c r="BY27" s="74"/>
      <c r="BZ27" s="75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73"/>
      <c r="BM28" s="74"/>
      <c r="BN28" s="74"/>
      <c r="BO28" s="74"/>
      <c r="BP28" s="74"/>
      <c r="BQ28" s="74"/>
      <c r="BR28" s="74"/>
      <c r="BS28" s="74"/>
      <c r="BT28" s="74"/>
      <c r="BU28" s="74"/>
      <c r="BV28" s="74"/>
      <c r="BW28" s="74"/>
      <c r="BX28" s="74"/>
      <c r="BY28" s="74"/>
      <c r="BZ28" s="75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73"/>
      <c r="BM29" s="74"/>
      <c r="BN29" s="74"/>
      <c r="BO29" s="74"/>
      <c r="BP29" s="74"/>
      <c r="BQ29" s="74"/>
      <c r="BR29" s="74"/>
      <c r="BS29" s="74"/>
      <c r="BT29" s="74"/>
      <c r="BU29" s="74"/>
      <c r="BV29" s="74"/>
      <c r="BW29" s="74"/>
      <c r="BX29" s="74"/>
      <c r="BY29" s="74"/>
      <c r="BZ29" s="75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73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  <c r="BX30" s="74"/>
      <c r="BY30" s="74"/>
      <c r="BZ30" s="75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73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74"/>
      <c r="BX31" s="74"/>
      <c r="BY31" s="74"/>
      <c r="BZ31" s="75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73"/>
      <c r="BM32" s="74"/>
      <c r="BN32" s="74"/>
      <c r="BO32" s="74"/>
      <c r="BP32" s="74"/>
      <c r="BQ32" s="74"/>
      <c r="BR32" s="74"/>
      <c r="BS32" s="74"/>
      <c r="BT32" s="74"/>
      <c r="BU32" s="74"/>
      <c r="BV32" s="74"/>
      <c r="BW32" s="74"/>
      <c r="BX32" s="74"/>
      <c r="BY32" s="74"/>
      <c r="BZ32" s="75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73"/>
      <c r="BM33" s="74"/>
      <c r="BN33" s="74"/>
      <c r="BO33" s="74"/>
      <c r="BP33" s="74"/>
      <c r="BQ33" s="74"/>
      <c r="BR33" s="74"/>
      <c r="BS33" s="74"/>
      <c r="BT33" s="74"/>
      <c r="BU33" s="74"/>
      <c r="BV33" s="74"/>
      <c r="BW33" s="74"/>
      <c r="BX33" s="74"/>
      <c r="BY33" s="74"/>
      <c r="BZ33" s="75"/>
    </row>
    <row r="34" spans="1:78" ht="13.5" customHeight="1" x14ac:dyDescent="0.15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73"/>
      <c r="BM34" s="74"/>
      <c r="BN34" s="74"/>
      <c r="BO34" s="74"/>
      <c r="BP34" s="74"/>
      <c r="BQ34" s="74"/>
      <c r="BR34" s="74"/>
      <c r="BS34" s="74"/>
      <c r="BT34" s="74"/>
      <c r="BU34" s="74"/>
      <c r="BV34" s="74"/>
      <c r="BW34" s="74"/>
      <c r="BX34" s="74"/>
      <c r="BY34" s="74"/>
      <c r="BZ34" s="75"/>
    </row>
    <row r="35" spans="1:78" ht="13.5" customHeight="1" x14ac:dyDescent="0.15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73"/>
      <c r="BM35" s="74"/>
      <c r="BN35" s="74"/>
      <c r="BO35" s="74"/>
      <c r="BP35" s="74"/>
      <c r="BQ35" s="74"/>
      <c r="BR35" s="74"/>
      <c r="BS35" s="74"/>
      <c r="BT35" s="74"/>
      <c r="BU35" s="74"/>
      <c r="BV35" s="74"/>
      <c r="BW35" s="74"/>
      <c r="BX35" s="74"/>
      <c r="BY35" s="74"/>
      <c r="BZ35" s="75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73"/>
      <c r="BM36" s="74"/>
      <c r="BN36" s="74"/>
      <c r="BO36" s="74"/>
      <c r="BP36" s="74"/>
      <c r="BQ36" s="74"/>
      <c r="BR36" s="74"/>
      <c r="BS36" s="74"/>
      <c r="BT36" s="74"/>
      <c r="BU36" s="74"/>
      <c r="BV36" s="74"/>
      <c r="BW36" s="74"/>
      <c r="BX36" s="74"/>
      <c r="BY36" s="74"/>
      <c r="BZ36" s="75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73"/>
      <c r="BM37" s="74"/>
      <c r="BN37" s="74"/>
      <c r="BO37" s="74"/>
      <c r="BP37" s="74"/>
      <c r="BQ37" s="74"/>
      <c r="BR37" s="74"/>
      <c r="BS37" s="74"/>
      <c r="BT37" s="74"/>
      <c r="BU37" s="74"/>
      <c r="BV37" s="74"/>
      <c r="BW37" s="74"/>
      <c r="BX37" s="74"/>
      <c r="BY37" s="74"/>
      <c r="BZ37" s="75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73"/>
      <c r="BM38" s="74"/>
      <c r="BN38" s="74"/>
      <c r="BO38" s="74"/>
      <c r="BP38" s="74"/>
      <c r="BQ38" s="74"/>
      <c r="BR38" s="74"/>
      <c r="BS38" s="74"/>
      <c r="BT38" s="74"/>
      <c r="BU38" s="74"/>
      <c r="BV38" s="74"/>
      <c r="BW38" s="74"/>
      <c r="BX38" s="74"/>
      <c r="BY38" s="74"/>
      <c r="BZ38" s="75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73"/>
      <c r="BM39" s="74"/>
      <c r="BN39" s="74"/>
      <c r="BO39" s="74"/>
      <c r="BP39" s="74"/>
      <c r="BQ39" s="74"/>
      <c r="BR39" s="74"/>
      <c r="BS39" s="74"/>
      <c r="BT39" s="74"/>
      <c r="BU39" s="74"/>
      <c r="BV39" s="74"/>
      <c r="BW39" s="74"/>
      <c r="BX39" s="74"/>
      <c r="BY39" s="74"/>
      <c r="BZ39" s="75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73"/>
      <c r="BM40" s="74"/>
      <c r="BN40" s="74"/>
      <c r="BO40" s="74"/>
      <c r="BP40" s="74"/>
      <c r="BQ40" s="74"/>
      <c r="BR40" s="74"/>
      <c r="BS40" s="74"/>
      <c r="BT40" s="74"/>
      <c r="BU40" s="74"/>
      <c r="BV40" s="74"/>
      <c r="BW40" s="74"/>
      <c r="BX40" s="74"/>
      <c r="BY40" s="74"/>
      <c r="BZ40" s="75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73"/>
      <c r="BM41" s="74"/>
      <c r="BN41" s="74"/>
      <c r="BO41" s="74"/>
      <c r="BP41" s="74"/>
      <c r="BQ41" s="74"/>
      <c r="BR41" s="74"/>
      <c r="BS41" s="74"/>
      <c r="BT41" s="74"/>
      <c r="BU41" s="74"/>
      <c r="BV41" s="74"/>
      <c r="BW41" s="74"/>
      <c r="BX41" s="74"/>
      <c r="BY41" s="74"/>
      <c r="BZ41" s="75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73"/>
      <c r="BM42" s="74"/>
      <c r="BN42" s="74"/>
      <c r="BO42" s="74"/>
      <c r="BP42" s="74"/>
      <c r="BQ42" s="74"/>
      <c r="BR42" s="74"/>
      <c r="BS42" s="74"/>
      <c r="BT42" s="74"/>
      <c r="BU42" s="74"/>
      <c r="BV42" s="74"/>
      <c r="BW42" s="74"/>
      <c r="BX42" s="74"/>
      <c r="BY42" s="74"/>
      <c r="BZ42" s="75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73"/>
      <c r="BM43" s="74"/>
      <c r="BN43" s="74"/>
      <c r="BO43" s="74"/>
      <c r="BP43" s="74"/>
      <c r="BQ43" s="74"/>
      <c r="BR43" s="74"/>
      <c r="BS43" s="74"/>
      <c r="BT43" s="74"/>
      <c r="BU43" s="74"/>
      <c r="BV43" s="74"/>
      <c r="BW43" s="74"/>
      <c r="BX43" s="74"/>
      <c r="BY43" s="74"/>
      <c r="BZ43" s="75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73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5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67" t="s">
        <v>26</v>
      </c>
      <c r="BM45" s="68"/>
      <c r="BN45" s="68"/>
      <c r="BO45" s="68"/>
      <c r="BP45" s="68"/>
      <c r="BQ45" s="68"/>
      <c r="BR45" s="68"/>
      <c r="BS45" s="68"/>
      <c r="BT45" s="68"/>
      <c r="BU45" s="68"/>
      <c r="BV45" s="68"/>
      <c r="BW45" s="68"/>
      <c r="BX45" s="68"/>
      <c r="BY45" s="68"/>
      <c r="BZ45" s="69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70"/>
      <c r="BM46" s="71"/>
      <c r="BN46" s="71"/>
      <c r="BO46" s="71"/>
      <c r="BP46" s="71"/>
      <c r="BQ46" s="71"/>
      <c r="BR46" s="71"/>
      <c r="BS46" s="71"/>
      <c r="BT46" s="71"/>
      <c r="BU46" s="71"/>
      <c r="BV46" s="71"/>
      <c r="BW46" s="71"/>
      <c r="BX46" s="71"/>
      <c r="BY46" s="71"/>
      <c r="BZ46" s="72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73" t="s">
        <v>113</v>
      </c>
      <c r="BM47" s="74"/>
      <c r="BN47" s="74"/>
      <c r="BO47" s="74"/>
      <c r="BP47" s="74"/>
      <c r="BQ47" s="74"/>
      <c r="BR47" s="74"/>
      <c r="BS47" s="74"/>
      <c r="BT47" s="74"/>
      <c r="BU47" s="74"/>
      <c r="BV47" s="74"/>
      <c r="BW47" s="74"/>
      <c r="BX47" s="74"/>
      <c r="BY47" s="74"/>
      <c r="BZ47" s="75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73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5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73"/>
      <c r="BM49" s="74"/>
      <c r="BN49" s="74"/>
      <c r="BO49" s="74"/>
      <c r="BP49" s="74"/>
      <c r="BQ49" s="74"/>
      <c r="BR49" s="74"/>
      <c r="BS49" s="74"/>
      <c r="BT49" s="74"/>
      <c r="BU49" s="74"/>
      <c r="BV49" s="74"/>
      <c r="BW49" s="74"/>
      <c r="BX49" s="74"/>
      <c r="BY49" s="74"/>
      <c r="BZ49" s="75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73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75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73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5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73"/>
      <c r="BM52" s="74"/>
      <c r="BN52" s="74"/>
      <c r="BO52" s="74"/>
      <c r="BP52" s="74"/>
      <c r="BQ52" s="74"/>
      <c r="BR52" s="74"/>
      <c r="BS52" s="74"/>
      <c r="BT52" s="74"/>
      <c r="BU52" s="74"/>
      <c r="BV52" s="74"/>
      <c r="BW52" s="74"/>
      <c r="BX52" s="74"/>
      <c r="BY52" s="74"/>
      <c r="BZ52" s="75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73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75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73"/>
      <c r="BM54" s="74"/>
      <c r="BN54" s="74"/>
      <c r="BO54" s="74"/>
      <c r="BP54" s="74"/>
      <c r="BQ54" s="74"/>
      <c r="BR54" s="74"/>
      <c r="BS54" s="74"/>
      <c r="BT54" s="74"/>
      <c r="BU54" s="74"/>
      <c r="BV54" s="74"/>
      <c r="BW54" s="74"/>
      <c r="BX54" s="74"/>
      <c r="BY54" s="74"/>
      <c r="BZ54" s="75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73"/>
      <c r="BM55" s="74"/>
      <c r="BN55" s="74"/>
      <c r="BO55" s="74"/>
      <c r="BP55" s="74"/>
      <c r="BQ55" s="74"/>
      <c r="BR55" s="74"/>
      <c r="BS55" s="74"/>
      <c r="BT55" s="74"/>
      <c r="BU55" s="74"/>
      <c r="BV55" s="74"/>
      <c r="BW55" s="74"/>
      <c r="BX55" s="74"/>
      <c r="BY55" s="74"/>
      <c r="BZ55" s="75"/>
    </row>
    <row r="56" spans="1:78" ht="13.5" customHeight="1" x14ac:dyDescent="0.15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73"/>
      <c r="BM56" s="74"/>
      <c r="BN56" s="74"/>
      <c r="BO56" s="74"/>
      <c r="BP56" s="74"/>
      <c r="BQ56" s="74"/>
      <c r="BR56" s="74"/>
      <c r="BS56" s="74"/>
      <c r="BT56" s="74"/>
      <c r="BU56" s="74"/>
      <c r="BV56" s="74"/>
      <c r="BW56" s="74"/>
      <c r="BX56" s="74"/>
      <c r="BY56" s="74"/>
      <c r="BZ56" s="75"/>
    </row>
    <row r="57" spans="1:78" ht="13.5" customHeight="1" x14ac:dyDescent="0.15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73"/>
      <c r="BM57" s="74"/>
      <c r="BN57" s="74"/>
      <c r="BO57" s="74"/>
      <c r="BP57" s="74"/>
      <c r="BQ57" s="74"/>
      <c r="BR57" s="74"/>
      <c r="BS57" s="74"/>
      <c r="BT57" s="74"/>
      <c r="BU57" s="74"/>
      <c r="BV57" s="74"/>
      <c r="BW57" s="74"/>
      <c r="BX57" s="74"/>
      <c r="BY57" s="74"/>
      <c r="BZ57" s="75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73"/>
      <c r="BM58" s="74"/>
      <c r="BN58" s="74"/>
      <c r="BO58" s="74"/>
      <c r="BP58" s="74"/>
      <c r="BQ58" s="74"/>
      <c r="BR58" s="74"/>
      <c r="BS58" s="74"/>
      <c r="BT58" s="74"/>
      <c r="BU58" s="74"/>
      <c r="BV58" s="74"/>
      <c r="BW58" s="74"/>
      <c r="BX58" s="74"/>
      <c r="BY58" s="74"/>
      <c r="BZ58" s="7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3"/>
      <c r="BM59" s="74"/>
      <c r="BN59" s="74"/>
      <c r="BO59" s="74"/>
      <c r="BP59" s="74"/>
      <c r="BQ59" s="74"/>
      <c r="BR59" s="74"/>
      <c r="BS59" s="74"/>
      <c r="BT59" s="74"/>
      <c r="BU59" s="74"/>
      <c r="BV59" s="74"/>
      <c r="BW59" s="74"/>
      <c r="BX59" s="74"/>
      <c r="BY59" s="74"/>
      <c r="BZ59" s="75"/>
    </row>
    <row r="60" spans="1:78" ht="13.5" customHeight="1" x14ac:dyDescent="0.15">
      <c r="A60" s="2"/>
      <c r="B60" s="84" t="s">
        <v>27</v>
      </c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6"/>
      <c r="BK60" s="2"/>
      <c r="BL60" s="73"/>
      <c r="BM60" s="74"/>
      <c r="BN60" s="74"/>
      <c r="BO60" s="74"/>
      <c r="BP60" s="74"/>
      <c r="BQ60" s="74"/>
      <c r="BR60" s="74"/>
      <c r="BS60" s="74"/>
      <c r="BT60" s="74"/>
      <c r="BU60" s="74"/>
      <c r="BV60" s="74"/>
      <c r="BW60" s="74"/>
      <c r="BX60" s="74"/>
      <c r="BY60" s="74"/>
      <c r="BZ60" s="75"/>
    </row>
    <row r="61" spans="1:78" ht="13.5" customHeight="1" x14ac:dyDescent="0.15">
      <c r="A61" s="2"/>
      <c r="B61" s="84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85"/>
      <c r="BD61" s="85"/>
      <c r="BE61" s="85"/>
      <c r="BF61" s="85"/>
      <c r="BG61" s="85"/>
      <c r="BH61" s="85"/>
      <c r="BI61" s="85"/>
      <c r="BJ61" s="86"/>
      <c r="BK61" s="2"/>
      <c r="BL61" s="73"/>
      <c r="BM61" s="74"/>
      <c r="BN61" s="74"/>
      <c r="BO61" s="74"/>
      <c r="BP61" s="74"/>
      <c r="BQ61" s="74"/>
      <c r="BR61" s="74"/>
      <c r="BS61" s="74"/>
      <c r="BT61" s="74"/>
      <c r="BU61" s="74"/>
      <c r="BV61" s="74"/>
      <c r="BW61" s="74"/>
      <c r="BX61" s="74"/>
      <c r="BY61" s="74"/>
      <c r="BZ61" s="75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73"/>
      <c r="BM62" s="74"/>
      <c r="BN62" s="74"/>
      <c r="BO62" s="74"/>
      <c r="BP62" s="74"/>
      <c r="BQ62" s="74"/>
      <c r="BR62" s="74"/>
      <c r="BS62" s="74"/>
      <c r="BT62" s="74"/>
      <c r="BU62" s="74"/>
      <c r="BV62" s="74"/>
      <c r="BW62" s="74"/>
      <c r="BX62" s="74"/>
      <c r="BY62" s="74"/>
      <c r="BZ62" s="75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73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5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67" t="s">
        <v>28</v>
      </c>
      <c r="BM64" s="68"/>
      <c r="BN64" s="68"/>
      <c r="BO64" s="68"/>
      <c r="BP64" s="68"/>
      <c r="BQ64" s="68"/>
      <c r="BR64" s="68"/>
      <c r="BS64" s="68"/>
      <c r="BT64" s="68"/>
      <c r="BU64" s="68"/>
      <c r="BV64" s="68"/>
      <c r="BW64" s="68"/>
      <c r="BX64" s="68"/>
      <c r="BY64" s="68"/>
      <c r="BZ64" s="69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70"/>
      <c r="BM65" s="71"/>
      <c r="BN65" s="71"/>
      <c r="BO65" s="71"/>
      <c r="BP65" s="71"/>
      <c r="BQ65" s="71"/>
      <c r="BR65" s="71"/>
      <c r="BS65" s="71"/>
      <c r="BT65" s="71"/>
      <c r="BU65" s="71"/>
      <c r="BV65" s="71"/>
      <c r="BW65" s="71"/>
      <c r="BX65" s="71"/>
      <c r="BY65" s="71"/>
      <c r="BZ65" s="72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73" t="s">
        <v>111</v>
      </c>
      <c r="BM66" s="74"/>
      <c r="BN66" s="74"/>
      <c r="BO66" s="74"/>
      <c r="BP66" s="74"/>
      <c r="BQ66" s="74"/>
      <c r="BR66" s="74"/>
      <c r="BS66" s="74"/>
      <c r="BT66" s="74"/>
      <c r="BU66" s="74"/>
      <c r="BV66" s="74"/>
      <c r="BW66" s="74"/>
      <c r="BX66" s="74"/>
      <c r="BY66" s="74"/>
      <c r="BZ66" s="75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73"/>
      <c r="BM67" s="74"/>
      <c r="BN67" s="74"/>
      <c r="BO67" s="74"/>
      <c r="BP67" s="74"/>
      <c r="BQ67" s="74"/>
      <c r="BR67" s="74"/>
      <c r="BS67" s="74"/>
      <c r="BT67" s="74"/>
      <c r="BU67" s="74"/>
      <c r="BV67" s="74"/>
      <c r="BW67" s="74"/>
      <c r="BX67" s="74"/>
      <c r="BY67" s="74"/>
      <c r="BZ67" s="75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73"/>
      <c r="BM68" s="74"/>
      <c r="BN68" s="74"/>
      <c r="BO68" s="74"/>
      <c r="BP68" s="74"/>
      <c r="BQ68" s="74"/>
      <c r="BR68" s="74"/>
      <c r="BS68" s="74"/>
      <c r="BT68" s="74"/>
      <c r="BU68" s="74"/>
      <c r="BV68" s="74"/>
      <c r="BW68" s="74"/>
      <c r="BX68" s="74"/>
      <c r="BY68" s="74"/>
      <c r="BZ68" s="75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73"/>
      <c r="BM69" s="74"/>
      <c r="BN69" s="74"/>
      <c r="BO69" s="74"/>
      <c r="BP69" s="74"/>
      <c r="BQ69" s="74"/>
      <c r="BR69" s="74"/>
      <c r="BS69" s="74"/>
      <c r="BT69" s="74"/>
      <c r="BU69" s="74"/>
      <c r="BV69" s="74"/>
      <c r="BW69" s="74"/>
      <c r="BX69" s="74"/>
      <c r="BY69" s="74"/>
      <c r="BZ69" s="75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73"/>
      <c r="BM70" s="74"/>
      <c r="BN70" s="74"/>
      <c r="BO70" s="74"/>
      <c r="BP70" s="74"/>
      <c r="BQ70" s="74"/>
      <c r="BR70" s="74"/>
      <c r="BS70" s="74"/>
      <c r="BT70" s="74"/>
      <c r="BU70" s="74"/>
      <c r="BV70" s="74"/>
      <c r="BW70" s="74"/>
      <c r="BX70" s="74"/>
      <c r="BY70" s="74"/>
      <c r="BZ70" s="75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73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5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73"/>
      <c r="BM72" s="74"/>
      <c r="BN72" s="74"/>
      <c r="BO72" s="74"/>
      <c r="BP72" s="74"/>
      <c r="BQ72" s="74"/>
      <c r="BR72" s="74"/>
      <c r="BS72" s="74"/>
      <c r="BT72" s="74"/>
      <c r="BU72" s="74"/>
      <c r="BV72" s="74"/>
      <c r="BW72" s="74"/>
      <c r="BX72" s="74"/>
      <c r="BY72" s="74"/>
      <c r="BZ72" s="75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73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5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73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5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73"/>
      <c r="BM75" s="74"/>
      <c r="BN75" s="74"/>
      <c r="BO75" s="74"/>
      <c r="BP75" s="74"/>
      <c r="BQ75" s="74"/>
      <c r="BR75" s="74"/>
      <c r="BS75" s="74"/>
      <c r="BT75" s="74"/>
      <c r="BU75" s="74"/>
      <c r="BV75" s="74"/>
      <c r="BW75" s="74"/>
      <c r="BX75" s="74"/>
      <c r="BY75" s="74"/>
      <c r="BZ75" s="75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73"/>
      <c r="BM76" s="74"/>
      <c r="BN76" s="74"/>
      <c r="BO76" s="74"/>
      <c r="BP76" s="74"/>
      <c r="BQ76" s="74"/>
      <c r="BR76" s="74"/>
      <c r="BS76" s="74"/>
      <c r="BT76" s="74"/>
      <c r="BU76" s="74"/>
      <c r="BV76" s="74"/>
      <c r="BW76" s="74"/>
      <c r="BX76" s="74"/>
      <c r="BY76" s="74"/>
      <c r="BZ76" s="75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73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5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73"/>
      <c r="BM78" s="74"/>
      <c r="BN78" s="74"/>
      <c r="BO78" s="74"/>
      <c r="BP78" s="74"/>
      <c r="BQ78" s="74"/>
      <c r="BR78" s="74"/>
      <c r="BS78" s="74"/>
      <c r="BT78" s="74"/>
      <c r="BU78" s="74"/>
      <c r="BV78" s="74"/>
      <c r="BW78" s="74"/>
      <c r="BX78" s="74"/>
      <c r="BY78" s="74"/>
      <c r="BZ78" s="75"/>
    </row>
    <row r="79" spans="1:78" ht="13.5" customHeight="1" x14ac:dyDescent="0.15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73"/>
      <c r="BM79" s="74"/>
      <c r="BN79" s="74"/>
      <c r="BO79" s="74"/>
      <c r="BP79" s="74"/>
      <c r="BQ79" s="74"/>
      <c r="BR79" s="74"/>
      <c r="BS79" s="74"/>
      <c r="BT79" s="74"/>
      <c r="BU79" s="74"/>
      <c r="BV79" s="74"/>
      <c r="BW79" s="74"/>
      <c r="BX79" s="74"/>
      <c r="BY79" s="74"/>
      <c r="BZ79" s="75"/>
    </row>
    <row r="80" spans="1:78" ht="13.5" customHeight="1" x14ac:dyDescent="0.15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73"/>
      <c r="BM80" s="74"/>
      <c r="BN80" s="74"/>
      <c r="BO80" s="74"/>
      <c r="BP80" s="74"/>
      <c r="BQ80" s="74"/>
      <c r="BR80" s="74"/>
      <c r="BS80" s="74"/>
      <c r="BT80" s="74"/>
      <c r="BU80" s="74"/>
      <c r="BV80" s="74"/>
      <c r="BW80" s="74"/>
      <c r="BX80" s="74"/>
      <c r="BY80" s="74"/>
      <c r="BZ80" s="75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73"/>
      <c r="BM81" s="74"/>
      <c r="BN81" s="74"/>
      <c r="BO81" s="74"/>
      <c r="BP81" s="74"/>
      <c r="BQ81" s="74"/>
      <c r="BR81" s="74"/>
      <c r="BS81" s="74"/>
      <c r="BT81" s="74"/>
      <c r="BU81" s="74"/>
      <c r="BV81" s="74"/>
      <c r="BW81" s="74"/>
      <c r="BX81" s="74"/>
      <c r="BY81" s="74"/>
      <c r="BZ81" s="7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6"/>
      <c r="BM82" s="77"/>
      <c r="BN82" s="77"/>
      <c r="BO82" s="77"/>
      <c r="BP82" s="77"/>
      <c r="BQ82" s="77"/>
      <c r="BR82" s="77"/>
      <c r="BS82" s="77"/>
      <c r="BT82" s="77"/>
      <c r="BU82" s="77"/>
      <c r="BV82" s="77"/>
      <c r="BW82" s="77"/>
      <c r="BX82" s="77"/>
      <c r="BY82" s="77"/>
      <c r="BZ82" s="78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【110.27】</v>
      </c>
      <c r="F85" s="27" t="str">
        <f>データ!AS6</f>
        <v>【1.15】</v>
      </c>
      <c r="G85" s="27" t="str">
        <f>データ!BD6</f>
        <v>【260.31】</v>
      </c>
      <c r="H85" s="27" t="str">
        <f>データ!BO6</f>
        <v>【275.67】</v>
      </c>
      <c r="I85" s="27" t="str">
        <f>データ!BZ6</f>
        <v>【100.05】</v>
      </c>
      <c r="J85" s="27" t="str">
        <f>データ!CK6</f>
        <v>【166.40】</v>
      </c>
      <c r="K85" s="27" t="str">
        <f>データ!CV6</f>
        <v>【60.69】</v>
      </c>
      <c r="L85" s="27" t="str">
        <f>データ!DG6</f>
        <v>【89.82】</v>
      </c>
      <c r="M85" s="27" t="str">
        <f>データ!DR6</f>
        <v>【50.19】</v>
      </c>
      <c r="N85" s="27" t="str">
        <f>データ!EC6</f>
        <v>【20.63】</v>
      </c>
      <c r="O85" s="27" t="str">
        <f>データ!EN6</f>
        <v>【0.69】</v>
      </c>
    </row>
  </sheetData>
  <sheetProtection algorithmName="SHA-512" hashValue="es+4D33GW7LMnJr7YDKACqXCxDqkehFBB1moeFWOAX17GKc6xetxNz/qRECtleBRzht2XbkeoaSrGOIwEcR+CQ==" saltValue="1T10M6hn1J8xmJUccCfvrA==" spinCount="100000" sheet="1" objects="1" scenarios="1" formatCells="0" formatColumns="0" formatRows="0"/>
  <mergeCells count="44"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88" t="s">
        <v>50</v>
      </c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90"/>
      <c r="X3" s="94" t="s">
        <v>51</v>
      </c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 t="s">
        <v>27</v>
      </c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</row>
    <row r="4" spans="1:144" x14ac:dyDescent="0.15">
      <c r="A4" s="29" t="s">
        <v>52</v>
      </c>
      <c r="B4" s="31"/>
      <c r="C4" s="31"/>
      <c r="D4" s="31"/>
      <c r="E4" s="31"/>
      <c r="F4" s="31"/>
      <c r="G4" s="31"/>
      <c r="H4" s="91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3"/>
      <c r="X4" s="87" t="s">
        <v>53</v>
      </c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 t="s">
        <v>54</v>
      </c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 t="s">
        <v>55</v>
      </c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 t="s">
        <v>56</v>
      </c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 t="s">
        <v>57</v>
      </c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 t="s">
        <v>58</v>
      </c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 t="s">
        <v>59</v>
      </c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 t="s">
        <v>60</v>
      </c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 t="s">
        <v>61</v>
      </c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 t="s">
        <v>62</v>
      </c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 t="s">
        <v>63</v>
      </c>
      <c r="EE4" s="87"/>
      <c r="EF4" s="87"/>
      <c r="EG4" s="87"/>
      <c r="EH4" s="87"/>
      <c r="EI4" s="87"/>
      <c r="EJ4" s="87"/>
      <c r="EK4" s="87"/>
      <c r="EL4" s="87"/>
      <c r="EM4" s="87"/>
      <c r="EN4" s="87"/>
    </row>
    <row r="5" spans="1:144" x14ac:dyDescent="0.15">
      <c r="A5" s="29" t="s">
        <v>64</v>
      </c>
      <c r="B5" s="32"/>
      <c r="C5" s="32"/>
      <c r="D5" s="32"/>
      <c r="E5" s="32"/>
      <c r="F5" s="32"/>
      <c r="G5" s="32"/>
      <c r="H5" s="33" t="s">
        <v>65</v>
      </c>
      <c r="I5" s="33" t="s">
        <v>66</v>
      </c>
      <c r="J5" s="33" t="s">
        <v>67</v>
      </c>
      <c r="K5" s="33" t="s">
        <v>68</v>
      </c>
      <c r="L5" s="33" t="s">
        <v>69</v>
      </c>
      <c r="M5" s="33" t="s">
        <v>5</v>
      </c>
      <c r="N5" s="33" t="s">
        <v>70</v>
      </c>
      <c r="O5" s="33" t="s">
        <v>71</v>
      </c>
      <c r="P5" s="33" t="s">
        <v>72</v>
      </c>
      <c r="Q5" s="33" t="s">
        <v>73</v>
      </c>
      <c r="R5" s="33" t="s">
        <v>74</v>
      </c>
      <c r="S5" s="33" t="s">
        <v>75</v>
      </c>
      <c r="T5" s="33" t="s">
        <v>76</v>
      </c>
      <c r="U5" s="33" t="s">
        <v>77</v>
      </c>
      <c r="V5" s="33" t="s">
        <v>78</v>
      </c>
      <c r="W5" s="33" t="s">
        <v>79</v>
      </c>
      <c r="X5" s="33" t="s">
        <v>80</v>
      </c>
      <c r="Y5" s="33" t="s">
        <v>81</v>
      </c>
      <c r="Z5" s="33" t="s">
        <v>82</v>
      </c>
      <c r="AA5" s="33" t="s">
        <v>83</v>
      </c>
      <c r="AB5" s="33" t="s">
        <v>84</v>
      </c>
      <c r="AC5" s="33" t="s">
        <v>85</v>
      </c>
      <c r="AD5" s="33" t="s">
        <v>86</v>
      </c>
      <c r="AE5" s="33" t="s">
        <v>87</v>
      </c>
      <c r="AF5" s="33" t="s">
        <v>88</v>
      </c>
      <c r="AG5" s="33" t="s">
        <v>89</v>
      </c>
      <c r="AH5" s="33" t="s">
        <v>29</v>
      </c>
      <c r="AI5" s="33" t="s">
        <v>80</v>
      </c>
      <c r="AJ5" s="33" t="s">
        <v>81</v>
      </c>
      <c r="AK5" s="33" t="s">
        <v>82</v>
      </c>
      <c r="AL5" s="33" t="s">
        <v>83</v>
      </c>
      <c r="AM5" s="33" t="s">
        <v>84</v>
      </c>
      <c r="AN5" s="33" t="s">
        <v>85</v>
      </c>
      <c r="AO5" s="33" t="s">
        <v>86</v>
      </c>
      <c r="AP5" s="33" t="s">
        <v>87</v>
      </c>
      <c r="AQ5" s="33" t="s">
        <v>88</v>
      </c>
      <c r="AR5" s="33" t="s">
        <v>89</v>
      </c>
      <c r="AS5" s="33" t="s">
        <v>90</v>
      </c>
      <c r="AT5" s="33" t="s">
        <v>80</v>
      </c>
      <c r="AU5" s="33" t="s">
        <v>81</v>
      </c>
      <c r="AV5" s="33" t="s">
        <v>82</v>
      </c>
      <c r="AW5" s="33" t="s">
        <v>83</v>
      </c>
      <c r="AX5" s="33" t="s">
        <v>84</v>
      </c>
      <c r="AY5" s="33" t="s">
        <v>85</v>
      </c>
      <c r="AZ5" s="33" t="s">
        <v>86</v>
      </c>
      <c r="BA5" s="33" t="s">
        <v>87</v>
      </c>
      <c r="BB5" s="33" t="s">
        <v>88</v>
      </c>
      <c r="BC5" s="33" t="s">
        <v>89</v>
      </c>
      <c r="BD5" s="33" t="s">
        <v>90</v>
      </c>
      <c r="BE5" s="33" t="s">
        <v>80</v>
      </c>
      <c r="BF5" s="33" t="s">
        <v>81</v>
      </c>
      <c r="BG5" s="33" t="s">
        <v>82</v>
      </c>
      <c r="BH5" s="33" t="s">
        <v>83</v>
      </c>
      <c r="BI5" s="33" t="s">
        <v>84</v>
      </c>
      <c r="BJ5" s="33" t="s">
        <v>85</v>
      </c>
      <c r="BK5" s="33" t="s">
        <v>86</v>
      </c>
      <c r="BL5" s="33" t="s">
        <v>87</v>
      </c>
      <c r="BM5" s="33" t="s">
        <v>88</v>
      </c>
      <c r="BN5" s="33" t="s">
        <v>89</v>
      </c>
      <c r="BO5" s="33" t="s">
        <v>90</v>
      </c>
      <c r="BP5" s="33" t="s">
        <v>80</v>
      </c>
      <c r="BQ5" s="33" t="s">
        <v>81</v>
      </c>
      <c r="BR5" s="33" t="s">
        <v>82</v>
      </c>
      <c r="BS5" s="33" t="s">
        <v>83</v>
      </c>
      <c r="BT5" s="33" t="s">
        <v>84</v>
      </c>
      <c r="BU5" s="33" t="s">
        <v>85</v>
      </c>
      <c r="BV5" s="33" t="s">
        <v>86</v>
      </c>
      <c r="BW5" s="33" t="s">
        <v>87</v>
      </c>
      <c r="BX5" s="33" t="s">
        <v>88</v>
      </c>
      <c r="BY5" s="33" t="s">
        <v>89</v>
      </c>
      <c r="BZ5" s="33" t="s">
        <v>90</v>
      </c>
      <c r="CA5" s="33" t="s">
        <v>80</v>
      </c>
      <c r="CB5" s="33" t="s">
        <v>81</v>
      </c>
      <c r="CC5" s="33" t="s">
        <v>82</v>
      </c>
      <c r="CD5" s="33" t="s">
        <v>83</v>
      </c>
      <c r="CE5" s="33" t="s">
        <v>84</v>
      </c>
      <c r="CF5" s="33" t="s">
        <v>85</v>
      </c>
      <c r="CG5" s="33" t="s">
        <v>86</v>
      </c>
      <c r="CH5" s="33" t="s">
        <v>87</v>
      </c>
      <c r="CI5" s="33" t="s">
        <v>88</v>
      </c>
      <c r="CJ5" s="33" t="s">
        <v>89</v>
      </c>
      <c r="CK5" s="33" t="s">
        <v>90</v>
      </c>
      <c r="CL5" s="33" t="s">
        <v>80</v>
      </c>
      <c r="CM5" s="33" t="s">
        <v>81</v>
      </c>
      <c r="CN5" s="33" t="s">
        <v>82</v>
      </c>
      <c r="CO5" s="33" t="s">
        <v>83</v>
      </c>
      <c r="CP5" s="33" t="s">
        <v>84</v>
      </c>
      <c r="CQ5" s="33" t="s">
        <v>85</v>
      </c>
      <c r="CR5" s="33" t="s">
        <v>86</v>
      </c>
      <c r="CS5" s="33" t="s">
        <v>87</v>
      </c>
      <c r="CT5" s="33" t="s">
        <v>88</v>
      </c>
      <c r="CU5" s="33" t="s">
        <v>89</v>
      </c>
      <c r="CV5" s="33" t="s">
        <v>90</v>
      </c>
      <c r="CW5" s="33" t="s">
        <v>80</v>
      </c>
      <c r="CX5" s="33" t="s">
        <v>81</v>
      </c>
      <c r="CY5" s="33" t="s">
        <v>82</v>
      </c>
      <c r="CZ5" s="33" t="s">
        <v>83</v>
      </c>
      <c r="DA5" s="33" t="s">
        <v>84</v>
      </c>
      <c r="DB5" s="33" t="s">
        <v>85</v>
      </c>
      <c r="DC5" s="33" t="s">
        <v>86</v>
      </c>
      <c r="DD5" s="33" t="s">
        <v>87</v>
      </c>
      <c r="DE5" s="33" t="s">
        <v>88</v>
      </c>
      <c r="DF5" s="33" t="s">
        <v>89</v>
      </c>
      <c r="DG5" s="33" t="s">
        <v>90</v>
      </c>
      <c r="DH5" s="33" t="s">
        <v>80</v>
      </c>
      <c r="DI5" s="33" t="s">
        <v>81</v>
      </c>
      <c r="DJ5" s="33" t="s">
        <v>82</v>
      </c>
      <c r="DK5" s="33" t="s">
        <v>83</v>
      </c>
      <c r="DL5" s="33" t="s">
        <v>84</v>
      </c>
      <c r="DM5" s="33" t="s">
        <v>85</v>
      </c>
      <c r="DN5" s="33" t="s">
        <v>86</v>
      </c>
      <c r="DO5" s="33" t="s">
        <v>87</v>
      </c>
      <c r="DP5" s="33" t="s">
        <v>88</v>
      </c>
      <c r="DQ5" s="33" t="s">
        <v>89</v>
      </c>
      <c r="DR5" s="33" t="s">
        <v>90</v>
      </c>
      <c r="DS5" s="33" t="s">
        <v>80</v>
      </c>
      <c r="DT5" s="33" t="s">
        <v>81</v>
      </c>
      <c r="DU5" s="33" t="s">
        <v>82</v>
      </c>
      <c r="DV5" s="33" t="s">
        <v>83</v>
      </c>
      <c r="DW5" s="33" t="s">
        <v>84</v>
      </c>
      <c r="DX5" s="33" t="s">
        <v>85</v>
      </c>
      <c r="DY5" s="33" t="s">
        <v>86</v>
      </c>
      <c r="DZ5" s="33" t="s">
        <v>87</v>
      </c>
      <c r="EA5" s="33" t="s">
        <v>88</v>
      </c>
      <c r="EB5" s="33" t="s">
        <v>89</v>
      </c>
      <c r="EC5" s="33" t="s">
        <v>90</v>
      </c>
      <c r="ED5" s="33" t="s">
        <v>80</v>
      </c>
      <c r="EE5" s="33" t="s">
        <v>81</v>
      </c>
      <c r="EF5" s="33" t="s">
        <v>82</v>
      </c>
      <c r="EG5" s="33" t="s">
        <v>83</v>
      </c>
      <c r="EH5" s="33" t="s">
        <v>84</v>
      </c>
      <c r="EI5" s="33" t="s">
        <v>85</v>
      </c>
      <c r="EJ5" s="33" t="s">
        <v>86</v>
      </c>
      <c r="EK5" s="33" t="s">
        <v>87</v>
      </c>
      <c r="EL5" s="33" t="s">
        <v>88</v>
      </c>
      <c r="EM5" s="33" t="s">
        <v>89</v>
      </c>
      <c r="EN5" s="33" t="s">
        <v>90</v>
      </c>
    </row>
    <row r="6" spans="1:144" s="37" customFormat="1" x14ac:dyDescent="0.15">
      <c r="A6" s="29" t="s">
        <v>91</v>
      </c>
      <c r="B6" s="34">
        <f>B7</f>
        <v>2020</v>
      </c>
      <c r="C6" s="34">
        <f t="shared" ref="C6:W6" si="3">C7</f>
        <v>252107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滋賀県　野洲市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A4</v>
      </c>
      <c r="M6" s="34" t="str">
        <f t="shared" si="3"/>
        <v>非設置</v>
      </c>
      <c r="N6" s="35" t="str">
        <f t="shared" si="3"/>
        <v>-</v>
      </c>
      <c r="O6" s="35">
        <f t="shared" si="3"/>
        <v>67.180000000000007</v>
      </c>
      <c r="P6" s="35">
        <f t="shared" si="3"/>
        <v>99.94</v>
      </c>
      <c r="Q6" s="35">
        <f t="shared" si="3"/>
        <v>2541</v>
      </c>
      <c r="R6" s="35">
        <f t="shared" si="3"/>
        <v>50983</v>
      </c>
      <c r="S6" s="35">
        <f t="shared" si="3"/>
        <v>80.14</v>
      </c>
      <c r="T6" s="35">
        <f t="shared" si="3"/>
        <v>636.16999999999996</v>
      </c>
      <c r="U6" s="35">
        <f t="shared" si="3"/>
        <v>50812</v>
      </c>
      <c r="V6" s="35">
        <f t="shared" si="3"/>
        <v>45.35</v>
      </c>
      <c r="W6" s="35">
        <f t="shared" si="3"/>
        <v>1120.44</v>
      </c>
      <c r="X6" s="36">
        <f>IF(X7="",NA(),X7)</f>
        <v>102.98</v>
      </c>
      <c r="Y6" s="36">
        <f t="shared" ref="Y6:AG6" si="4">IF(Y7="",NA(),Y7)</f>
        <v>108.62</v>
      </c>
      <c r="Z6" s="36">
        <f t="shared" si="4"/>
        <v>118.71</v>
      </c>
      <c r="AA6" s="36">
        <f t="shared" si="4"/>
        <v>112.2</v>
      </c>
      <c r="AB6" s="36">
        <f t="shared" si="4"/>
        <v>111.2</v>
      </c>
      <c r="AC6" s="36">
        <f t="shared" si="4"/>
        <v>113.16</v>
      </c>
      <c r="AD6" s="36">
        <f t="shared" si="4"/>
        <v>112.15</v>
      </c>
      <c r="AE6" s="36">
        <f t="shared" si="4"/>
        <v>111.44</v>
      </c>
      <c r="AF6" s="36">
        <f t="shared" si="4"/>
        <v>111.17</v>
      </c>
      <c r="AG6" s="36">
        <f t="shared" si="4"/>
        <v>110.91</v>
      </c>
      <c r="AH6" s="35" t="str">
        <f>IF(AH7="","",IF(AH7="-","【-】","【"&amp;SUBSTITUTE(TEXT(AH7,"#,##0.00"),"-","△")&amp;"】"))</f>
        <v>【110.27】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0.68</v>
      </c>
      <c r="AO6" s="36">
        <f t="shared" si="5"/>
        <v>1</v>
      </c>
      <c r="AP6" s="36">
        <f t="shared" si="5"/>
        <v>1.03</v>
      </c>
      <c r="AQ6" s="36">
        <f t="shared" si="5"/>
        <v>0.78</v>
      </c>
      <c r="AR6" s="36">
        <f t="shared" si="5"/>
        <v>0.92</v>
      </c>
      <c r="AS6" s="35" t="str">
        <f>IF(AS7="","",IF(AS7="-","【-】","【"&amp;SUBSTITUTE(TEXT(AS7,"#,##0.00"),"-","△")&amp;"】"))</f>
        <v>【1.15】</v>
      </c>
      <c r="AT6" s="36">
        <f>IF(AT7="",NA(),AT7)</f>
        <v>159.44</v>
      </c>
      <c r="AU6" s="36">
        <f t="shared" ref="AU6:BC6" si="6">IF(AU7="",NA(),AU7)</f>
        <v>261.91000000000003</v>
      </c>
      <c r="AV6" s="36">
        <f t="shared" si="6"/>
        <v>212.08</v>
      </c>
      <c r="AW6" s="36">
        <f t="shared" si="6"/>
        <v>265.33</v>
      </c>
      <c r="AX6" s="36">
        <f t="shared" si="6"/>
        <v>308.62</v>
      </c>
      <c r="AY6" s="36">
        <f t="shared" si="6"/>
        <v>357.82</v>
      </c>
      <c r="AZ6" s="36">
        <f t="shared" si="6"/>
        <v>355.5</v>
      </c>
      <c r="BA6" s="36">
        <f t="shared" si="6"/>
        <v>349.83</v>
      </c>
      <c r="BB6" s="36">
        <f t="shared" si="6"/>
        <v>360.86</v>
      </c>
      <c r="BC6" s="36">
        <f t="shared" si="6"/>
        <v>350.79</v>
      </c>
      <c r="BD6" s="35" t="str">
        <f>IF(BD7="","",IF(BD7="-","【-】","【"&amp;SUBSTITUTE(TEXT(BD7,"#,##0.00"),"-","△")&amp;"】"))</f>
        <v>【260.31】</v>
      </c>
      <c r="BE6" s="36">
        <f>IF(BE7="",NA(),BE7)</f>
        <v>256.82</v>
      </c>
      <c r="BF6" s="36">
        <f t="shared" ref="BF6:BN6" si="7">IF(BF7="",NA(),BF7)</f>
        <v>222.29</v>
      </c>
      <c r="BG6" s="36">
        <f t="shared" si="7"/>
        <v>231.74</v>
      </c>
      <c r="BH6" s="36">
        <f t="shared" si="7"/>
        <v>255.87</v>
      </c>
      <c r="BI6" s="36">
        <f t="shared" si="7"/>
        <v>304.73</v>
      </c>
      <c r="BJ6" s="36">
        <f t="shared" si="7"/>
        <v>307.45999999999998</v>
      </c>
      <c r="BK6" s="36">
        <f t="shared" si="7"/>
        <v>312.58</v>
      </c>
      <c r="BL6" s="36">
        <f t="shared" si="7"/>
        <v>314.87</v>
      </c>
      <c r="BM6" s="36">
        <f t="shared" si="7"/>
        <v>309.27999999999997</v>
      </c>
      <c r="BN6" s="36">
        <f t="shared" si="7"/>
        <v>322.92</v>
      </c>
      <c r="BO6" s="35" t="str">
        <f>IF(BO7="","",IF(BO7="-","【-】","【"&amp;SUBSTITUTE(TEXT(BO7,"#,##0.00"),"-","△")&amp;"】"))</f>
        <v>【275.67】</v>
      </c>
      <c r="BP6" s="36">
        <f>IF(BP7="",NA(),BP7)</f>
        <v>100.18</v>
      </c>
      <c r="BQ6" s="36">
        <f t="shared" ref="BQ6:BY6" si="8">IF(BQ7="",NA(),BQ7)</f>
        <v>106.47</v>
      </c>
      <c r="BR6" s="36">
        <f t="shared" si="8"/>
        <v>118.42</v>
      </c>
      <c r="BS6" s="36">
        <f t="shared" si="8"/>
        <v>110.03</v>
      </c>
      <c r="BT6" s="36">
        <f t="shared" si="8"/>
        <v>106.43</v>
      </c>
      <c r="BU6" s="36">
        <f t="shared" si="8"/>
        <v>106.01</v>
      </c>
      <c r="BV6" s="36">
        <f t="shared" si="8"/>
        <v>104.57</v>
      </c>
      <c r="BW6" s="36">
        <f t="shared" si="8"/>
        <v>103.54</v>
      </c>
      <c r="BX6" s="36">
        <f t="shared" si="8"/>
        <v>103.32</v>
      </c>
      <c r="BY6" s="36">
        <f t="shared" si="8"/>
        <v>100.85</v>
      </c>
      <c r="BZ6" s="35" t="str">
        <f>IF(BZ7="","",IF(BZ7="-","【-】","【"&amp;SUBSTITUTE(TEXT(BZ7,"#,##0.00"),"-","△")&amp;"】"))</f>
        <v>【100.05】</v>
      </c>
      <c r="CA6" s="36">
        <f>IF(CA7="",NA(),CA7)</f>
        <v>118.46</v>
      </c>
      <c r="CB6" s="36">
        <f t="shared" ref="CB6:CJ6" si="9">IF(CB7="",NA(),CB7)</f>
        <v>125.72</v>
      </c>
      <c r="CC6" s="36">
        <f t="shared" si="9"/>
        <v>115.31</v>
      </c>
      <c r="CD6" s="36">
        <f t="shared" si="9"/>
        <v>124.21</v>
      </c>
      <c r="CE6" s="36">
        <f t="shared" si="9"/>
        <v>124.52</v>
      </c>
      <c r="CF6" s="36">
        <f t="shared" si="9"/>
        <v>162.24</v>
      </c>
      <c r="CG6" s="36">
        <f t="shared" si="9"/>
        <v>165.47</v>
      </c>
      <c r="CH6" s="36">
        <f t="shared" si="9"/>
        <v>167.46</v>
      </c>
      <c r="CI6" s="36">
        <f t="shared" si="9"/>
        <v>168.56</v>
      </c>
      <c r="CJ6" s="36">
        <f t="shared" si="9"/>
        <v>167.1</v>
      </c>
      <c r="CK6" s="35" t="str">
        <f>IF(CK7="","",IF(CK7="-","【-】","【"&amp;SUBSTITUTE(TEXT(CK7,"#,##0.00"),"-","△")&amp;"】"))</f>
        <v>【166.40】</v>
      </c>
      <c r="CL6" s="36">
        <f>IF(CL7="",NA(),CL7)</f>
        <v>82.35</v>
      </c>
      <c r="CM6" s="36">
        <f t="shared" ref="CM6:CU6" si="10">IF(CM7="",NA(),CM7)</f>
        <v>88.55</v>
      </c>
      <c r="CN6" s="36">
        <f t="shared" si="10"/>
        <v>88.68</v>
      </c>
      <c r="CO6" s="36">
        <f t="shared" si="10"/>
        <v>90.27</v>
      </c>
      <c r="CP6" s="36">
        <f t="shared" si="10"/>
        <v>89.49</v>
      </c>
      <c r="CQ6" s="36">
        <f t="shared" si="10"/>
        <v>59.11</v>
      </c>
      <c r="CR6" s="36">
        <f t="shared" si="10"/>
        <v>59.74</v>
      </c>
      <c r="CS6" s="36">
        <f t="shared" si="10"/>
        <v>59.46</v>
      </c>
      <c r="CT6" s="36">
        <f t="shared" si="10"/>
        <v>59.51</v>
      </c>
      <c r="CU6" s="36">
        <f t="shared" si="10"/>
        <v>59.91</v>
      </c>
      <c r="CV6" s="35" t="str">
        <f>IF(CV7="","",IF(CV7="-","【-】","【"&amp;SUBSTITUTE(TEXT(CV7,"#,##0.00"),"-","△")&amp;"】"))</f>
        <v>【60.69】</v>
      </c>
      <c r="CW6" s="36">
        <f>IF(CW7="",NA(),CW7)</f>
        <v>83.06</v>
      </c>
      <c r="CX6" s="36">
        <f t="shared" ref="CX6:DF6" si="11">IF(CX7="",NA(),CX7)</f>
        <v>82.45</v>
      </c>
      <c r="CY6" s="36">
        <f t="shared" si="11"/>
        <v>82.79</v>
      </c>
      <c r="CZ6" s="36">
        <f t="shared" si="11"/>
        <v>81.48</v>
      </c>
      <c r="DA6" s="36">
        <f t="shared" si="11"/>
        <v>82.86</v>
      </c>
      <c r="DB6" s="36">
        <f t="shared" si="11"/>
        <v>87.91</v>
      </c>
      <c r="DC6" s="36">
        <f t="shared" si="11"/>
        <v>87.28</v>
      </c>
      <c r="DD6" s="36">
        <f t="shared" si="11"/>
        <v>87.41</v>
      </c>
      <c r="DE6" s="36">
        <f t="shared" si="11"/>
        <v>87.08</v>
      </c>
      <c r="DF6" s="36">
        <f t="shared" si="11"/>
        <v>87.26</v>
      </c>
      <c r="DG6" s="35" t="str">
        <f>IF(DG7="","",IF(DG7="-","【-】","【"&amp;SUBSTITUTE(TEXT(DG7,"#,##0.00"),"-","△")&amp;"】"))</f>
        <v>【89.82】</v>
      </c>
      <c r="DH6" s="36">
        <f>IF(DH7="",NA(),DH7)</f>
        <v>49.21</v>
      </c>
      <c r="DI6" s="36">
        <f t="shared" ref="DI6:DQ6" si="12">IF(DI7="",NA(),DI7)</f>
        <v>50.91</v>
      </c>
      <c r="DJ6" s="36">
        <f t="shared" si="12"/>
        <v>51.34</v>
      </c>
      <c r="DK6" s="36">
        <f t="shared" si="12"/>
        <v>51.34</v>
      </c>
      <c r="DL6" s="36">
        <f t="shared" si="12"/>
        <v>52.19</v>
      </c>
      <c r="DM6" s="36">
        <f t="shared" si="12"/>
        <v>46.88</v>
      </c>
      <c r="DN6" s="36">
        <f t="shared" si="12"/>
        <v>46.94</v>
      </c>
      <c r="DO6" s="36">
        <f t="shared" si="12"/>
        <v>47.62</v>
      </c>
      <c r="DP6" s="36">
        <f t="shared" si="12"/>
        <v>48.55</v>
      </c>
      <c r="DQ6" s="36">
        <f t="shared" si="12"/>
        <v>49.2</v>
      </c>
      <c r="DR6" s="35" t="str">
        <f>IF(DR7="","",IF(DR7="-","【-】","【"&amp;SUBSTITUTE(TEXT(DR7,"#,##0.00"),"-","△")&amp;"】"))</f>
        <v>【50.19】</v>
      </c>
      <c r="DS6" s="36">
        <f>IF(DS7="",NA(),DS7)</f>
        <v>12.13</v>
      </c>
      <c r="DT6" s="36">
        <f t="shared" ref="DT6:EB6" si="13">IF(DT7="",NA(),DT7)</f>
        <v>12.41</v>
      </c>
      <c r="DU6" s="36">
        <f t="shared" si="13"/>
        <v>11.54</v>
      </c>
      <c r="DV6" s="36">
        <f t="shared" si="13"/>
        <v>12.01</v>
      </c>
      <c r="DW6" s="36">
        <f t="shared" si="13"/>
        <v>13.33</v>
      </c>
      <c r="DX6" s="36">
        <f t="shared" si="13"/>
        <v>13.39</v>
      </c>
      <c r="DY6" s="36">
        <f t="shared" si="13"/>
        <v>14.48</v>
      </c>
      <c r="DZ6" s="36">
        <f t="shared" si="13"/>
        <v>16.27</v>
      </c>
      <c r="EA6" s="36">
        <f t="shared" si="13"/>
        <v>17.11</v>
      </c>
      <c r="EB6" s="36">
        <f t="shared" si="13"/>
        <v>18.329999999999998</v>
      </c>
      <c r="EC6" s="35" t="str">
        <f>IF(EC7="","",IF(EC7="-","【-】","【"&amp;SUBSTITUTE(TEXT(EC7,"#,##0.00"),"-","△")&amp;"】"))</f>
        <v>【20.63】</v>
      </c>
      <c r="ED6" s="36">
        <f>IF(ED7="",NA(),ED7)</f>
        <v>0.37</v>
      </c>
      <c r="EE6" s="36">
        <f t="shared" ref="EE6:EM6" si="14">IF(EE7="",NA(),EE7)</f>
        <v>0.62</v>
      </c>
      <c r="EF6" s="36">
        <f t="shared" si="14"/>
        <v>1.64</v>
      </c>
      <c r="EG6" s="36">
        <f t="shared" si="14"/>
        <v>1.17</v>
      </c>
      <c r="EH6" s="36">
        <f t="shared" si="14"/>
        <v>0.57999999999999996</v>
      </c>
      <c r="EI6" s="36">
        <f t="shared" si="14"/>
        <v>0.71</v>
      </c>
      <c r="EJ6" s="36">
        <f t="shared" si="14"/>
        <v>0.75</v>
      </c>
      <c r="EK6" s="36">
        <f t="shared" si="14"/>
        <v>0.63</v>
      </c>
      <c r="EL6" s="36">
        <f t="shared" si="14"/>
        <v>0.63</v>
      </c>
      <c r="EM6" s="36">
        <f t="shared" si="14"/>
        <v>0.6</v>
      </c>
      <c r="EN6" s="35" t="str">
        <f>IF(EN7="","",IF(EN7="-","【-】","【"&amp;SUBSTITUTE(TEXT(EN7,"#,##0.00"),"-","△")&amp;"】"))</f>
        <v>【0.69】</v>
      </c>
    </row>
    <row r="7" spans="1:144" s="37" customFormat="1" x14ac:dyDescent="0.15">
      <c r="A7" s="29"/>
      <c r="B7" s="38">
        <v>2020</v>
      </c>
      <c r="C7" s="38">
        <v>252107</v>
      </c>
      <c r="D7" s="38">
        <v>46</v>
      </c>
      <c r="E7" s="38">
        <v>1</v>
      </c>
      <c r="F7" s="38">
        <v>0</v>
      </c>
      <c r="G7" s="38">
        <v>1</v>
      </c>
      <c r="H7" s="38" t="s">
        <v>92</v>
      </c>
      <c r="I7" s="38" t="s">
        <v>93</v>
      </c>
      <c r="J7" s="38" t="s">
        <v>94</v>
      </c>
      <c r="K7" s="38" t="s">
        <v>95</v>
      </c>
      <c r="L7" s="38" t="s">
        <v>96</v>
      </c>
      <c r="M7" s="38" t="s">
        <v>97</v>
      </c>
      <c r="N7" s="39" t="s">
        <v>98</v>
      </c>
      <c r="O7" s="39">
        <v>67.180000000000007</v>
      </c>
      <c r="P7" s="39">
        <v>99.94</v>
      </c>
      <c r="Q7" s="39">
        <v>2541</v>
      </c>
      <c r="R7" s="39">
        <v>50983</v>
      </c>
      <c r="S7" s="39">
        <v>80.14</v>
      </c>
      <c r="T7" s="39">
        <v>636.16999999999996</v>
      </c>
      <c r="U7" s="39">
        <v>50812</v>
      </c>
      <c r="V7" s="39">
        <v>45.35</v>
      </c>
      <c r="W7" s="39">
        <v>1120.44</v>
      </c>
      <c r="X7" s="39">
        <v>102.98</v>
      </c>
      <c r="Y7" s="39">
        <v>108.62</v>
      </c>
      <c r="Z7" s="39">
        <v>118.71</v>
      </c>
      <c r="AA7" s="39">
        <v>112.2</v>
      </c>
      <c r="AB7" s="39">
        <v>111.2</v>
      </c>
      <c r="AC7" s="39">
        <v>113.16</v>
      </c>
      <c r="AD7" s="39">
        <v>112.15</v>
      </c>
      <c r="AE7" s="39">
        <v>111.44</v>
      </c>
      <c r="AF7" s="39">
        <v>111.17</v>
      </c>
      <c r="AG7" s="39">
        <v>110.91</v>
      </c>
      <c r="AH7" s="39">
        <v>110.27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0.68</v>
      </c>
      <c r="AO7" s="39">
        <v>1</v>
      </c>
      <c r="AP7" s="39">
        <v>1.03</v>
      </c>
      <c r="AQ7" s="39">
        <v>0.78</v>
      </c>
      <c r="AR7" s="39">
        <v>0.92</v>
      </c>
      <c r="AS7" s="39">
        <v>1.1499999999999999</v>
      </c>
      <c r="AT7" s="39">
        <v>159.44</v>
      </c>
      <c r="AU7" s="39">
        <v>261.91000000000003</v>
      </c>
      <c r="AV7" s="39">
        <v>212.08</v>
      </c>
      <c r="AW7" s="39">
        <v>265.33</v>
      </c>
      <c r="AX7" s="39">
        <v>308.62</v>
      </c>
      <c r="AY7" s="39">
        <v>357.82</v>
      </c>
      <c r="AZ7" s="39">
        <v>355.5</v>
      </c>
      <c r="BA7" s="39">
        <v>349.83</v>
      </c>
      <c r="BB7" s="39">
        <v>360.86</v>
      </c>
      <c r="BC7" s="39">
        <v>350.79</v>
      </c>
      <c r="BD7" s="39">
        <v>260.31</v>
      </c>
      <c r="BE7" s="39">
        <v>256.82</v>
      </c>
      <c r="BF7" s="39">
        <v>222.29</v>
      </c>
      <c r="BG7" s="39">
        <v>231.74</v>
      </c>
      <c r="BH7" s="39">
        <v>255.87</v>
      </c>
      <c r="BI7" s="39">
        <v>304.73</v>
      </c>
      <c r="BJ7" s="39">
        <v>307.45999999999998</v>
      </c>
      <c r="BK7" s="39">
        <v>312.58</v>
      </c>
      <c r="BL7" s="39">
        <v>314.87</v>
      </c>
      <c r="BM7" s="39">
        <v>309.27999999999997</v>
      </c>
      <c r="BN7" s="39">
        <v>322.92</v>
      </c>
      <c r="BO7" s="39">
        <v>275.67</v>
      </c>
      <c r="BP7" s="39">
        <v>100.18</v>
      </c>
      <c r="BQ7" s="39">
        <v>106.47</v>
      </c>
      <c r="BR7" s="39">
        <v>118.42</v>
      </c>
      <c r="BS7" s="39">
        <v>110.03</v>
      </c>
      <c r="BT7" s="39">
        <v>106.43</v>
      </c>
      <c r="BU7" s="39">
        <v>106.01</v>
      </c>
      <c r="BV7" s="39">
        <v>104.57</v>
      </c>
      <c r="BW7" s="39">
        <v>103.54</v>
      </c>
      <c r="BX7" s="39">
        <v>103.32</v>
      </c>
      <c r="BY7" s="39">
        <v>100.85</v>
      </c>
      <c r="BZ7" s="39">
        <v>100.05</v>
      </c>
      <c r="CA7" s="39">
        <v>118.46</v>
      </c>
      <c r="CB7" s="39">
        <v>125.72</v>
      </c>
      <c r="CC7" s="39">
        <v>115.31</v>
      </c>
      <c r="CD7" s="39">
        <v>124.21</v>
      </c>
      <c r="CE7" s="39">
        <v>124.52</v>
      </c>
      <c r="CF7" s="39">
        <v>162.24</v>
      </c>
      <c r="CG7" s="39">
        <v>165.47</v>
      </c>
      <c r="CH7" s="39">
        <v>167.46</v>
      </c>
      <c r="CI7" s="39">
        <v>168.56</v>
      </c>
      <c r="CJ7" s="39">
        <v>167.1</v>
      </c>
      <c r="CK7" s="39">
        <v>166.4</v>
      </c>
      <c r="CL7" s="39">
        <v>82.35</v>
      </c>
      <c r="CM7" s="39">
        <v>88.55</v>
      </c>
      <c r="CN7" s="39">
        <v>88.68</v>
      </c>
      <c r="CO7" s="39">
        <v>90.27</v>
      </c>
      <c r="CP7" s="39">
        <v>89.49</v>
      </c>
      <c r="CQ7" s="39">
        <v>59.11</v>
      </c>
      <c r="CR7" s="39">
        <v>59.74</v>
      </c>
      <c r="CS7" s="39">
        <v>59.46</v>
      </c>
      <c r="CT7" s="39">
        <v>59.51</v>
      </c>
      <c r="CU7" s="39">
        <v>59.91</v>
      </c>
      <c r="CV7" s="39">
        <v>60.69</v>
      </c>
      <c r="CW7" s="39">
        <v>83.06</v>
      </c>
      <c r="CX7" s="39">
        <v>82.45</v>
      </c>
      <c r="CY7" s="39">
        <v>82.79</v>
      </c>
      <c r="CZ7" s="39">
        <v>81.48</v>
      </c>
      <c r="DA7" s="39">
        <v>82.86</v>
      </c>
      <c r="DB7" s="39">
        <v>87.91</v>
      </c>
      <c r="DC7" s="39">
        <v>87.28</v>
      </c>
      <c r="DD7" s="39">
        <v>87.41</v>
      </c>
      <c r="DE7" s="39">
        <v>87.08</v>
      </c>
      <c r="DF7" s="39">
        <v>87.26</v>
      </c>
      <c r="DG7" s="39">
        <v>89.82</v>
      </c>
      <c r="DH7" s="39">
        <v>49.21</v>
      </c>
      <c r="DI7" s="39">
        <v>50.91</v>
      </c>
      <c r="DJ7" s="39">
        <v>51.34</v>
      </c>
      <c r="DK7" s="39">
        <v>51.34</v>
      </c>
      <c r="DL7" s="39">
        <v>52.19</v>
      </c>
      <c r="DM7" s="39">
        <v>46.88</v>
      </c>
      <c r="DN7" s="39">
        <v>46.94</v>
      </c>
      <c r="DO7" s="39">
        <v>47.62</v>
      </c>
      <c r="DP7" s="39">
        <v>48.55</v>
      </c>
      <c r="DQ7" s="39">
        <v>49.2</v>
      </c>
      <c r="DR7" s="39">
        <v>50.19</v>
      </c>
      <c r="DS7" s="39">
        <v>12.13</v>
      </c>
      <c r="DT7" s="39">
        <v>12.41</v>
      </c>
      <c r="DU7" s="39">
        <v>11.54</v>
      </c>
      <c r="DV7" s="39">
        <v>12.01</v>
      </c>
      <c r="DW7" s="39">
        <v>13.33</v>
      </c>
      <c r="DX7" s="39">
        <v>13.39</v>
      </c>
      <c r="DY7" s="39">
        <v>14.48</v>
      </c>
      <c r="DZ7" s="39">
        <v>16.27</v>
      </c>
      <c r="EA7" s="39">
        <v>17.11</v>
      </c>
      <c r="EB7" s="39">
        <v>18.329999999999998</v>
      </c>
      <c r="EC7" s="39">
        <v>20.63</v>
      </c>
      <c r="ED7" s="39">
        <v>0.37</v>
      </c>
      <c r="EE7" s="39">
        <v>0.62</v>
      </c>
      <c r="EF7" s="39">
        <v>1.64</v>
      </c>
      <c r="EG7" s="39">
        <v>1.17</v>
      </c>
      <c r="EH7" s="39">
        <v>0.57999999999999996</v>
      </c>
      <c r="EI7" s="39">
        <v>0.71</v>
      </c>
      <c r="EJ7" s="39">
        <v>0.75</v>
      </c>
      <c r="EK7" s="39">
        <v>0.63</v>
      </c>
      <c r="EL7" s="39">
        <v>0.63</v>
      </c>
      <c r="EM7" s="39">
        <v>0.6</v>
      </c>
      <c r="EN7" s="39">
        <v>0.69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99</v>
      </c>
      <c r="C9" s="42" t="s">
        <v>100</v>
      </c>
      <c r="D9" s="42" t="s">
        <v>101</v>
      </c>
      <c r="E9" s="42" t="s">
        <v>102</v>
      </c>
      <c r="F9" s="42" t="s">
        <v>103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44</v>
      </c>
      <c r="B10" s="43">
        <f t="shared" ref="B10:D10" si="15">DATEVALUE($B7+12-B11&amp;"/1/"&amp;B12)</f>
        <v>46753</v>
      </c>
      <c r="C10" s="43">
        <f t="shared" si="15"/>
        <v>47119</v>
      </c>
      <c r="D10" s="43">
        <f t="shared" si="15"/>
        <v>47484</v>
      </c>
      <c r="E10" s="44">
        <f>DATEVALUE($B7+12-E11&amp;"/1/"&amp;E12)</f>
        <v>47849</v>
      </c>
      <c r="F10" s="44">
        <f>DATEVALUE($B7+12-F11&amp;"/1/"&amp;F12)</f>
        <v>48215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104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105</v>
      </c>
    </row>
    <row r="13" spans="1:144" x14ac:dyDescent="0.15">
      <c r="B13" t="s">
        <v>106</v>
      </c>
      <c r="C13" t="s">
        <v>107</v>
      </c>
      <c r="D13" t="s">
        <v>106</v>
      </c>
      <c r="E13" t="s">
        <v>108</v>
      </c>
      <c r="F13" t="s">
        <v>109</v>
      </c>
      <c r="G13" t="s">
        <v>110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user</cp:lastModifiedBy>
  <cp:lastPrinted>2022-01-25T02:54:02Z</cp:lastPrinted>
  <dcterms:created xsi:type="dcterms:W3CDTF">2021-12-03T06:52:30Z</dcterms:created>
  <dcterms:modified xsi:type="dcterms:W3CDTF">2022-01-25T04:04:10Z</dcterms:modified>
  <cp:category/>
</cp:coreProperties>
</file>